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4"/>
  </bookViews>
  <sheets>
    <sheet name="kross ІІІ клас" sheetId="1" r:id="rId1"/>
    <sheet name="sm III клас" sheetId="2" r:id="rId2"/>
    <sheet name="kross IV клас" sheetId="3" r:id="rId3"/>
    <sheet name="sm IV клас" sheetId="4" r:id="rId4"/>
    <sheet name="загальний залік" sheetId="5" r:id="rId5"/>
  </sheets>
  <definedNames/>
  <calcPr fullCalcOnLoad="1"/>
</workbook>
</file>

<file path=xl/sharedStrings.xml><?xml version="1.0" encoding="utf-8"?>
<sst xmlns="http://schemas.openxmlformats.org/spreadsheetml/2006/main" count="383" uniqueCount="210">
  <si>
    <t>№</t>
  </si>
  <si>
    <t>Команда</t>
  </si>
  <si>
    <t>Час старту</t>
  </si>
  <si>
    <t>Час фінішу</t>
  </si>
  <si>
    <t>Час на дистанції</t>
  </si>
  <si>
    <t>Етапи</t>
  </si>
  <si>
    <t>Транспорт. Потерп.,ноші</t>
  </si>
  <si>
    <t>Жердини</t>
  </si>
  <si>
    <t>Паралельні мотузки</t>
  </si>
  <si>
    <t>Крутопохила вгору</t>
  </si>
  <si>
    <t>Дюльфер</t>
  </si>
  <si>
    <t>Навісна через яр</t>
  </si>
  <si>
    <t>Штрафний час</t>
  </si>
  <si>
    <t>Загальний час</t>
  </si>
  <si>
    <t>Місце</t>
  </si>
  <si>
    <t>Спорт. підйом</t>
  </si>
  <si>
    <t>Лiс льодорубів</t>
  </si>
  <si>
    <t>Шалені їжачки</t>
  </si>
  <si>
    <t>МКС</t>
  </si>
  <si>
    <t>Експрес</t>
  </si>
  <si>
    <t>Шамани</t>
  </si>
  <si>
    <t>Марс</t>
  </si>
  <si>
    <t xml:space="preserve">Робінзон </t>
  </si>
  <si>
    <t>Проти вітру</t>
  </si>
  <si>
    <t>КВНЖ</t>
  </si>
  <si>
    <t>зняття</t>
  </si>
  <si>
    <t>27 (0:13:30)</t>
  </si>
  <si>
    <t>65 (0:32:30)</t>
  </si>
  <si>
    <t>в'язання нош</t>
  </si>
  <si>
    <t>Транспорт. Потерпiлого</t>
  </si>
  <si>
    <t>Жердини з потерп.</t>
  </si>
  <si>
    <t>Заданий напрямок</t>
  </si>
  <si>
    <t>Підйом-траверс-підйом</t>
  </si>
  <si>
    <t>Переправа через яр</t>
  </si>
  <si>
    <t>Траверс</t>
  </si>
  <si>
    <t>Спуск-траверс-підйом</t>
  </si>
  <si>
    <t>Крутопохила вгору з потерп.</t>
  </si>
  <si>
    <t>Вузли</t>
  </si>
  <si>
    <t>Патріот</t>
  </si>
  <si>
    <t>Еl muerte</t>
  </si>
  <si>
    <t>Пік Анаконди</t>
  </si>
  <si>
    <t>МКС 5ХL</t>
  </si>
  <si>
    <t>Нептур</t>
  </si>
  <si>
    <t>Робінзон</t>
  </si>
  <si>
    <t>0</t>
  </si>
  <si>
    <t>3</t>
  </si>
  <si>
    <t>19</t>
  </si>
  <si>
    <t>6</t>
  </si>
  <si>
    <t>22</t>
  </si>
  <si>
    <t>9</t>
  </si>
  <si>
    <t>5</t>
  </si>
  <si>
    <t>11</t>
  </si>
  <si>
    <t>Колода</t>
  </si>
  <si>
    <t>13</t>
  </si>
  <si>
    <t>4</t>
  </si>
  <si>
    <t>24</t>
  </si>
  <si>
    <t>1</t>
  </si>
  <si>
    <t>2</t>
  </si>
  <si>
    <t>10</t>
  </si>
  <si>
    <t>65</t>
  </si>
  <si>
    <t>73</t>
  </si>
  <si>
    <t>57</t>
  </si>
  <si>
    <t>41</t>
  </si>
  <si>
    <t>108 (0:54:00)</t>
  </si>
  <si>
    <t>Штрафні бали (час)</t>
  </si>
  <si>
    <t>35 (0:17:30)</t>
  </si>
  <si>
    <t>Чемпіонат м. Києва з техніки пішохідного туризму</t>
  </si>
  <si>
    <t>Дистанція "Смуга-перешкод",  4 клас</t>
  </si>
  <si>
    <t>Головний cyддя змагань _______________/О. Л. Келін/</t>
  </si>
  <si>
    <t>Головний секретар змагань _______________/Т. В. Линник/</t>
  </si>
  <si>
    <t>25 (0:12:30)</t>
  </si>
  <si>
    <t>12</t>
  </si>
  <si>
    <t>13 (0:06:30)</t>
  </si>
  <si>
    <t>18 (0:09:00)</t>
  </si>
  <si>
    <t>III</t>
  </si>
  <si>
    <t>I</t>
  </si>
  <si>
    <t>II</t>
  </si>
  <si>
    <t>Дистанція "Смуга перешкод",  3 клас</t>
  </si>
  <si>
    <t>26 (0:08:00)</t>
  </si>
  <si>
    <t>33</t>
  </si>
  <si>
    <t>180 (1:30:00)</t>
  </si>
  <si>
    <t>88 (0:44:00)</t>
  </si>
  <si>
    <t>85 (0:42:30)</t>
  </si>
  <si>
    <t>56 (0:28:00)</t>
  </si>
  <si>
    <t>Відносний результат</t>
  </si>
  <si>
    <t>100</t>
  </si>
  <si>
    <t>731 (6:05:30)</t>
  </si>
  <si>
    <t>150 (1:15:00)</t>
  </si>
  <si>
    <t>409 (3:24:30)</t>
  </si>
  <si>
    <t>І</t>
  </si>
  <si>
    <t>ІІ</t>
  </si>
  <si>
    <t>ІІІ</t>
  </si>
  <si>
    <t>Назва команди</t>
  </si>
  <si>
    <t>Відносний результат дистанції "Крос-похід"</t>
  </si>
  <si>
    <t>Відносний результат дистанції "Смуга перешкод"</t>
  </si>
  <si>
    <t>Відносний результат змагань</t>
  </si>
  <si>
    <t>Дистанція "Крос-похiд",  3 клас</t>
  </si>
  <si>
    <t>ПІБ учасників</t>
  </si>
  <si>
    <t>Старт</t>
  </si>
  <si>
    <t>ЗВ фінішу</t>
  </si>
  <si>
    <t>КВ фінішу</t>
  </si>
  <si>
    <t xml:space="preserve">Орієнтування </t>
  </si>
  <si>
    <t>Перевищення ОЧ</t>
  </si>
  <si>
    <t>Перевищення ОЧ (в балах)</t>
  </si>
  <si>
    <t>Перевищення КЧ</t>
  </si>
  <si>
    <t>Перевищення КЧ (в балах)</t>
  </si>
  <si>
    <t>Сума штрафних балiв на дистанції + ПЧ (в балах)</t>
  </si>
  <si>
    <t>ПЧ</t>
  </si>
  <si>
    <t>Час</t>
  </si>
  <si>
    <t>Штрафні бали</t>
  </si>
  <si>
    <t>Лінія</t>
  </si>
  <si>
    <t>Азимут</t>
  </si>
  <si>
    <t>Ліс льодорубів</t>
  </si>
  <si>
    <t>Жердочкiн А. В.</t>
  </si>
  <si>
    <t>Даниленко А. А.</t>
  </si>
  <si>
    <t>Дорошенко А. В.</t>
  </si>
  <si>
    <t>Капустін І. В.</t>
  </si>
  <si>
    <t>Кузьменко В. А.</t>
  </si>
  <si>
    <t>Ващіліна О. Д.</t>
  </si>
  <si>
    <t>Гавриленко О. С.</t>
  </si>
  <si>
    <t>Машковський К. О.</t>
  </si>
  <si>
    <t>Сіра Т.</t>
  </si>
  <si>
    <t>Лемещенко А.</t>
  </si>
  <si>
    <t>Скоморох А.</t>
  </si>
  <si>
    <t>Музичко О.</t>
  </si>
  <si>
    <t>Корієнко О. О.</t>
  </si>
  <si>
    <t>Фєсєнко О. О.</t>
  </si>
  <si>
    <t>Вєрєсенко М. Г.</t>
  </si>
  <si>
    <t>Кондратюк А. С.</t>
  </si>
  <si>
    <t>МКС-Конкордія</t>
  </si>
  <si>
    <t>Палієнко С. В.</t>
  </si>
  <si>
    <t>Котенко Т. Ю.</t>
  </si>
  <si>
    <t>Мiлешкін О. М.</t>
  </si>
  <si>
    <t>Савченко А. В.</t>
  </si>
  <si>
    <t>Тестерєв О.</t>
  </si>
  <si>
    <t>Яковлєва І.</t>
  </si>
  <si>
    <t>Неило Р.</t>
  </si>
  <si>
    <t>Ноздрін К.</t>
  </si>
  <si>
    <t>Ходирєва М. М.</t>
  </si>
  <si>
    <t>Пенковський С. В.</t>
  </si>
  <si>
    <t>Каменський В. Е.</t>
  </si>
  <si>
    <t>Сулік О. М.</t>
  </si>
  <si>
    <t>Ладоня С. О.</t>
  </si>
  <si>
    <t>Омельчук О. М.</t>
  </si>
  <si>
    <t>Бойків Т. В.</t>
  </si>
  <si>
    <t>Ковальчук Р. І.</t>
  </si>
  <si>
    <t>Кучинська А. В.</t>
  </si>
  <si>
    <t>Маслюк С. С.</t>
  </si>
  <si>
    <t>Грабец Б. Б.</t>
  </si>
  <si>
    <t>Дученко І. Я.</t>
  </si>
  <si>
    <t>Дистанція "Крос-похiд",  4 клас</t>
  </si>
  <si>
    <t xml:space="preserve">Старт </t>
  </si>
  <si>
    <t>Зв'язки, виконання технічних етапів</t>
  </si>
  <si>
    <t>Орієнтування</t>
  </si>
  <si>
    <t>Навісна з перестіганням</t>
  </si>
  <si>
    <t>Перевищення ОЧ на дистанції                (час)</t>
  </si>
  <si>
    <t>Штраф за перевищення ОЧ на дистанції                    (в балах)</t>
  </si>
  <si>
    <t>Перевищення КЧ на дистанції                (час)</t>
  </si>
  <si>
    <t>Штраф за перевищення КЧ на дистанції                    (в балах)</t>
  </si>
  <si>
    <t>Вiдносний результат</t>
  </si>
  <si>
    <t xml:space="preserve"> спуск-підйом</t>
  </si>
  <si>
    <t>переноска потерпілого</t>
  </si>
  <si>
    <t>По лінії</t>
  </si>
  <si>
    <t>По карті</t>
  </si>
  <si>
    <t>Зв'язки</t>
  </si>
  <si>
    <t>МКС 5XL</t>
  </si>
  <si>
    <t>Андрущенко С. С.</t>
  </si>
  <si>
    <t>Андрущенко М. С.</t>
  </si>
  <si>
    <t>Скулеватова О. В.</t>
  </si>
  <si>
    <t>Куцаєв В. В.</t>
  </si>
  <si>
    <t>Кононенко У.А.</t>
  </si>
  <si>
    <t>Медик С. І.</t>
  </si>
  <si>
    <t>Белим М. В.</t>
  </si>
  <si>
    <t>Дем"янчук А. О.</t>
  </si>
  <si>
    <t>Макарук О. В.</t>
  </si>
  <si>
    <t>Мізеров Д. Ю.</t>
  </si>
  <si>
    <t>Петрушевський В. І.</t>
  </si>
  <si>
    <t>Чеботарьова М. А.</t>
  </si>
  <si>
    <t>Сога С. М.</t>
  </si>
  <si>
    <t>0:30:00 (зі зняттям уч)</t>
  </si>
  <si>
    <t>Хижняк Ю. А.</t>
  </si>
  <si>
    <t>Столярук А. В.</t>
  </si>
  <si>
    <t>Дуда М. В.</t>
  </si>
  <si>
    <t>Полонський В. С.</t>
  </si>
  <si>
    <t>Олійник О.</t>
  </si>
  <si>
    <t>Подольский Є. В.</t>
  </si>
  <si>
    <t>Кодола А. С.</t>
  </si>
  <si>
    <t>Дяченко І. В.</t>
  </si>
  <si>
    <t>Кіро К. М.</t>
  </si>
  <si>
    <t>Ульченко С. І.</t>
  </si>
  <si>
    <t>Янчик О. В.</t>
  </si>
  <si>
    <t>Волкова А. Ю.</t>
  </si>
  <si>
    <t>Жученко К. В.</t>
  </si>
  <si>
    <t>Єрьомін Є. О.</t>
  </si>
  <si>
    <t>Стукало С. М.</t>
  </si>
  <si>
    <t>Лисак О. В.</t>
  </si>
  <si>
    <t>Шинкаренко С. М.</t>
  </si>
  <si>
    <t>Галілейська О. М.</t>
  </si>
  <si>
    <t>Дуднік І. А.</t>
  </si>
  <si>
    <t>Мазуренко В. М.</t>
  </si>
  <si>
    <t>Злацький І. А.</t>
  </si>
  <si>
    <t>Манільчук В. М.</t>
  </si>
  <si>
    <t>Гомонович В. В.</t>
  </si>
  <si>
    <t>Сиротенко Н.</t>
  </si>
  <si>
    <t>Лемещук С.</t>
  </si>
  <si>
    <t>Семенік В.</t>
  </si>
  <si>
    <t>Панчук О.</t>
  </si>
  <si>
    <t>Пасічник П.</t>
  </si>
  <si>
    <t>Рудєв І.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</si>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</sst>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#,##0\ &quot;грн.&quot;;\-#,##0\ &quot;грн.&quot;"/>
    <numFmt numFmtId="166" formatCode="#,##0\ &quot;грн.&quot;;[Red]\-#,##0\ &quot;грн.&quot;"/>
    <numFmt numFmtId="167" formatCode="#,##0.00\ &quot;грн.&quot;;\-#,##0.00\ &quot;грн.&quot;"/>
    <numFmt numFmtId="168" formatCode="#,##0.00\ &quot;грн.&quot;;[Red]\-#,##0.00\ &quot;грн.&quot;"/>
    <numFmt numFmtId="169" formatCode="_-* #,##0\ &quot;грн.&quot;_-;\-* #,##0\ &quot;грн.&quot;_-;_-* &quot;-&quot;\ &quot;грн.&quot;_-;_-@_-"/>
    <numFmt numFmtId="170" formatCode="_-* #,##0\ _г_р_н_._-;\-* #,##0\ _г_р_н_._-;_-* &quot;-&quot;\ _г_р_н_._-;_-@_-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6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21" borderId="2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0" fillId="0" borderId="28" xfId="0" applyBorder="1" applyAlignment="1">
      <alignment/>
    </xf>
    <xf numFmtId="20" fontId="5" fillId="0" borderId="26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1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0" fillId="0" borderId="50" xfId="0" applyBorder="1" applyAlignment="1">
      <alignment/>
    </xf>
    <xf numFmtId="21" fontId="0" fillId="0" borderId="13" xfId="0" applyNumberForma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9" xfId="0" applyFill="1" applyBorder="1" applyAlignment="1">
      <alignment/>
    </xf>
    <xf numFmtId="20" fontId="5" fillId="0" borderId="3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0" fontId="5" fillId="0" borderId="58" xfId="0" applyNumberFormat="1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21" fontId="5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1" fontId="5" fillId="0" borderId="60" xfId="0" applyNumberFormat="1" applyFont="1" applyBorder="1" applyAlignment="1">
      <alignment horizontal="center" vertical="center"/>
    </xf>
    <xf numFmtId="21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20" fontId="5" fillId="0" borderId="61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1" fontId="5" fillId="0" borderId="13" xfId="0" applyNumberFormat="1" applyFont="1" applyBorder="1" applyAlignment="1">
      <alignment horizontal="center" vertical="center"/>
    </xf>
    <xf numFmtId="21" fontId="5" fillId="0" borderId="63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21" fontId="5" fillId="0" borderId="64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10" fontId="7" fillId="0" borderId="46" xfId="0" applyNumberFormat="1" applyFont="1" applyBorder="1" applyAlignment="1">
      <alignment horizontal="center" vertical="center"/>
    </xf>
    <xf numFmtId="10" fontId="7" fillId="0" borderId="32" xfId="0" applyNumberFormat="1" applyFont="1" applyBorder="1" applyAlignment="1">
      <alignment horizontal="center" vertical="center"/>
    </xf>
    <xf numFmtId="9" fontId="2" fillId="0" borderId="68" xfId="0" applyNumberFormat="1" applyFont="1" applyBorder="1" applyAlignment="1">
      <alignment horizontal="center" vertical="center"/>
    </xf>
    <xf numFmtId="9" fontId="2" fillId="0" borderId="69" xfId="0" applyNumberFormat="1" applyFont="1" applyBorder="1" applyAlignment="1">
      <alignment horizontal="center" vertical="center"/>
    </xf>
    <xf numFmtId="9" fontId="2" fillId="0" borderId="70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Q6" sqref="Q6:Q9"/>
    </sheetView>
  </sheetViews>
  <sheetFormatPr defaultColWidth="9.140625" defaultRowHeight="15"/>
  <cols>
    <col min="1" max="1" width="3.57421875" style="0" customWidth="1"/>
    <col min="2" max="2" width="17.8515625" style="0" customWidth="1"/>
    <col min="3" max="3" width="23.421875" style="0" customWidth="1"/>
    <col min="5" max="5" width="10.8515625" style="0" customWidth="1"/>
    <col min="6" max="6" width="10.7109375" style="0" customWidth="1"/>
    <col min="7" max="7" width="10.140625" style="0" customWidth="1"/>
    <col min="8" max="8" width="10.57421875" style="0" customWidth="1"/>
    <col min="9" max="9" width="11.00390625" style="0" customWidth="1"/>
    <col min="10" max="11" width="11.140625" style="0" customWidth="1"/>
    <col min="12" max="12" width="15.421875" style="0" customWidth="1"/>
    <col min="13" max="13" width="11.7109375" style="0" customWidth="1"/>
    <col min="14" max="14" width="13.7109375" style="0" customWidth="1"/>
    <col min="15" max="15" width="14.00390625" style="0" customWidth="1"/>
    <col min="16" max="16" width="13.7109375" style="0" customWidth="1"/>
    <col min="17" max="17" width="14.140625" style="0" customWidth="1"/>
    <col min="18" max="18" width="14.7109375" style="0" customWidth="1"/>
    <col min="19" max="19" width="4.140625" style="0" customWidth="1"/>
    <col min="20" max="20" width="12.140625" style="0" customWidth="1"/>
  </cols>
  <sheetData>
    <row r="1" spans="1:21" ht="18.7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8.75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ht="15.75" thickBot="1">
      <c r="B3" s="78"/>
    </row>
    <row r="4" spans="1:21" ht="30.75" thickBot="1">
      <c r="A4" s="79" t="s">
        <v>0</v>
      </c>
      <c r="B4" s="80" t="s">
        <v>92</v>
      </c>
      <c r="C4" s="81" t="s">
        <v>97</v>
      </c>
      <c r="D4" s="80" t="s">
        <v>98</v>
      </c>
      <c r="E4" s="81" t="s">
        <v>99</v>
      </c>
      <c r="F4" s="80" t="s">
        <v>100</v>
      </c>
      <c r="G4" s="79" t="s">
        <v>52</v>
      </c>
      <c r="H4" s="82"/>
      <c r="I4" s="83" t="s">
        <v>7</v>
      </c>
      <c r="J4" s="43" t="s">
        <v>37</v>
      </c>
      <c r="K4" s="84" t="s">
        <v>101</v>
      </c>
      <c r="L4" s="85"/>
      <c r="M4" s="47" t="s">
        <v>8</v>
      </c>
      <c r="N4" s="72" t="s">
        <v>102</v>
      </c>
      <c r="O4" s="72" t="s">
        <v>103</v>
      </c>
      <c r="P4" s="72" t="s">
        <v>104</v>
      </c>
      <c r="Q4" s="72" t="s">
        <v>105</v>
      </c>
      <c r="R4" s="72" t="s">
        <v>106</v>
      </c>
      <c r="S4" s="72" t="s">
        <v>107</v>
      </c>
      <c r="T4" s="72" t="s">
        <v>84</v>
      </c>
      <c r="U4" s="82" t="s">
        <v>14</v>
      </c>
    </row>
    <row r="5" spans="1:21" ht="30.75" thickBot="1">
      <c r="A5" s="86"/>
      <c r="B5" s="87"/>
      <c r="C5" s="88"/>
      <c r="D5" s="87"/>
      <c r="E5" s="89"/>
      <c r="F5" s="86"/>
      <c r="G5" s="90" t="s">
        <v>108</v>
      </c>
      <c r="H5" s="91" t="s">
        <v>109</v>
      </c>
      <c r="I5" s="92" t="s">
        <v>109</v>
      </c>
      <c r="J5" s="59" t="s">
        <v>109</v>
      </c>
      <c r="K5" s="93" t="s">
        <v>110</v>
      </c>
      <c r="L5" s="93" t="s">
        <v>111</v>
      </c>
      <c r="M5" s="94" t="s">
        <v>109</v>
      </c>
      <c r="N5" s="73"/>
      <c r="O5" s="73"/>
      <c r="P5" s="73"/>
      <c r="Q5" s="73"/>
      <c r="R5" s="95"/>
      <c r="S5" s="73"/>
      <c r="T5" s="73"/>
      <c r="U5" s="96"/>
    </row>
    <row r="6" spans="1:21" ht="15.75" customHeight="1">
      <c r="A6" s="97">
        <v>1</v>
      </c>
      <c r="B6" s="98" t="s">
        <v>112</v>
      </c>
      <c r="C6" s="99" t="s">
        <v>113</v>
      </c>
      <c r="D6" s="100">
        <v>0.4583333333333333</v>
      </c>
      <c r="E6" s="101">
        <v>0.638888888888889</v>
      </c>
      <c r="F6" s="102">
        <v>0.6666666666666666</v>
      </c>
      <c r="G6" s="103">
        <v>0.011111111111111112</v>
      </c>
      <c r="H6" s="104">
        <v>9</v>
      </c>
      <c r="I6" s="105">
        <v>42</v>
      </c>
      <c r="J6" s="106">
        <v>12</v>
      </c>
      <c r="K6" s="107">
        <v>6</v>
      </c>
      <c r="L6" s="108">
        <v>6</v>
      </c>
      <c r="M6" s="105">
        <v>24</v>
      </c>
      <c r="N6" s="109"/>
      <c r="O6" s="110"/>
      <c r="P6" s="109"/>
      <c r="Q6" s="110"/>
      <c r="R6" s="111">
        <f>SUM(S6*3,Q6,O6,M6,L6,K6,J6,I6,H6)</f>
        <v>225</v>
      </c>
      <c r="S6" s="112">
        <v>42</v>
      </c>
      <c r="T6" s="216">
        <f>(R6/$R$30)*100%</f>
        <v>1.490066225165563</v>
      </c>
      <c r="U6" s="113">
        <v>7</v>
      </c>
    </row>
    <row r="7" spans="1:21" ht="15" customHeight="1">
      <c r="A7" s="114"/>
      <c r="B7" s="115"/>
      <c r="C7" s="116" t="s">
        <v>114</v>
      </c>
      <c r="D7" s="117"/>
      <c r="E7" s="118"/>
      <c r="F7" s="119"/>
      <c r="G7" s="120"/>
      <c r="H7" s="121"/>
      <c r="I7" s="122"/>
      <c r="J7" s="123"/>
      <c r="K7" s="120"/>
      <c r="L7" s="121"/>
      <c r="M7" s="122"/>
      <c r="N7" s="124"/>
      <c r="O7" s="124"/>
      <c r="P7" s="124"/>
      <c r="Q7" s="124"/>
      <c r="R7" s="125"/>
      <c r="S7" s="126"/>
      <c r="T7" s="217"/>
      <c r="U7" s="127"/>
    </row>
    <row r="8" spans="1:21" ht="15" customHeight="1">
      <c r="A8" s="114"/>
      <c r="B8" s="115"/>
      <c r="C8" s="116" t="s">
        <v>115</v>
      </c>
      <c r="D8" s="117"/>
      <c r="E8" s="118"/>
      <c r="F8" s="119"/>
      <c r="G8" s="120"/>
      <c r="H8" s="121"/>
      <c r="I8" s="122"/>
      <c r="J8" s="123"/>
      <c r="K8" s="120"/>
      <c r="L8" s="121"/>
      <c r="M8" s="122"/>
      <c r="N8" s="124"/>
      <c r="O8" s="124"/>
      <c r="P8" s="124"/>
      <c r="Q8" s="124"/>
      <c r="R8" s="125"/>
      <c r="S8" s="126"/>
      <c r="T8" s="217"/>
      <c r="U8" s="127"/>
    </row>
    <row r="9" spans="1:21" ht="15.75" customHeight="1" thickBot="1">
      <c r="A9" s="128"/>
      <c r="B9" s="129"/>
      <c r="C9" s="130" t="s">
        <v>116</v>
      </c>
      <c r="D9" s="131"/>
      <c r="E9" s="132"/>
      <c r="F9" s="133"/>
      <c r="G9" s="120"/>
      <c r="H9" s="121"/>
      <c r="I9" s="134"/>
      <c r="J9" s="135"/>
      <c r="K9" s="120"/>
      <c r="L9" s="121"/>
      <c r="M9" s="134"/>
      <c r="N9" s="136"/>
      <c r="O9" s="136"/>
      <c r="P9" s="136"/>
      <c r="Q9" s="136"/>
      <c r="R9" s="137"/>
      <c r="S9" s="138"/>
      <c r="T9" s="218"/>
      <c r="U9" s="139"/>
    </row>
    <row r="10" spans="1:21" ht="15" customHeight="1">
      <c r="A10" s="97">
        <v>2</v>
      </c>
      <c r="B10" s="98" t="s">
        <v>17</v>
      </c>
      <c r="C10" s="140" t="s">
        <v>117</v>
      </c>
      <c r="D10" s="100">
        <v>0.4861111111111111</v>
      </c>
      <c r="E10" s="101">
        <v>0.6666666666666666</v>
      </c>
      <c r="F10" s="102">
        <v>0.6944444444444445</v>
      </c>
      <c r="G10" s="141">
        <v>0.013888888888888888</v>
      </c>
      <c r="H10" s="121">
        <v>28</v>
      </c>
      <c r="I10" s="105">
        <v>69</v>
      </c>
      <c r="J10" s="106">
        <v>29</v>
      </c>
      <c r="K10" s="120">
        <v>0</v>
      </c>
      <c r="L10" s="121">
        <v>0</v>
      </c>
      <c r="M10" s="105">
        <v>49</v>
      </c>
      <c r="N10" s="109"/>
      <c r="O10" s="110"/>
      <c r="P10" s="109"/>
      <c r="Q10" s="110"/>
      <c r="R10" s="111">
        <f>SUM(S10*3,Q10,O10,M10,L10,K10,J10,I10,H10)</f>
        <v>301</v>
      </c>
      <c r="S10" s="112">
        <v>42</v>
      </c>
      <c r="T10" s="216">
        <f>(R10/$R$30)*100%</f>
        <v>1.9933774834437086</v>
      </c>
      <c r="U10" s="113">
        <v>9</v>
      </c>
    </row>
    <row r="11" spans="1:21" ht="15" customHeight="1">
      <c r="A11" s="114"/>
      <c r="B11" s="115"/>
      <c r="C11" s="116" t="s">
        <v>118</v>
      </c>
      <c r="D11" s="117"/>
      <c r="E11" s="118"/>
      <c r="F11" s="119"/>
      <c r="G11" s="120"/>
      <c r="H11" s="121"/>
      <c r="I11" s="122"/>
      <c r="J11" s="123"/>
      <c r="K11" s="120"/>
      <c r="L11" s="121"/>
      <c r="M11" s="122"/>
      <c r="N11" s="124"/>
      <c r="O11" s="124"/>
      <c r="P11" s="124"/>
      <c r="Q11" s="124"/>
      <c r="R11" s="125"/>
      <c r="S11" s="126"/>
      <c r="T11" s="217"/>
      <c r="U11" s="127"/>
    </row>
    <row r="12" spans="1:21" ht="15" customHeight="1">
      <c r="A12" s="114"/>
      <c r="B12" s="115"/>
      <c r="C12" s="116" t="s">
        <v>119</v>
      </c>
      <c r="D12" s="117"/>
      <c r="E12" s="118"/>
      <c r="F12" s="119"/>
      <c r="G12" s="120"/>
      <c r="H12" s="121"/>
      <c r="I12" s="122"/>
      <c r="J12" s="123"/>
      <c r="K12" s="120"/>
      <c r="L12" s="121"/>
      <c r="M12" s="122"/>
      <c r="N12" s="124"/>
      <c r="O12" s="124"/>
      <c r="P12" s="124"/>
      <c r="Q12" s="124"/>
      <c r="R12" s="125"/>
      <c r="S12" s="126"/>
      <c r="T12" s="217"/>
      <c r="U12" s="127"/>
    </row>
    <row r="13" spans="1:21" ht="15.75" customHeight="1" thickBot="1">
      <c r="A13" s="128"/>
      <c r="B13" s="129"/>
      <c r="C13" s="142" t="s">
        <v>120</v>
      </c>
      <c r="D13" s="131"/>
      <c r="E13" s="132"/>
      <c r="F13" s="133"/>
      <c r="G13" s="120"/>
      <c r="H13" s="121"/>
      <c r="I13" s="134"/>
      <c r="J13" s="135"/>
      <c r="K13" s="120"/>
      <c r="L13" s="121"/>
      <c r="M13" s="134"/>
      <c r="N13" s="136"/>
      <c r="O13" s="136"/>
      <c r="P13" s="136"/>
      <c r="Q13" s="136"/>
      <c r="R13" s="137"/>
      <c r="S13" s="138"/>
      <c r="T13" s="218"/>
      <c r="U13" s="139"/>
    </row>
    <row r="14" spans="1:21" ht="15" customHeight="1">
      <c r="A14" s="97">
        <v>3</v>
      </c>
      <c r="B14" s="98" t="s">
        <v>24</v>
      </c>
      <c r="C14" s="99" t="s">
        <v>121</v>
      </c>
      <c r="D14" s="100">
        <v>0.513888888888889</v>
      </c>
      <c r="E14" s="101">
        <v>0.6944444444444445</v>
      </c>
      <c r="F14" s="102">
        <v>0.7222222222222222</v>
      </c>
      <c r="G14" s="141">
        <v>0.012094907407407408</v>
      </c>
      <c r="H14" s="121">
        <v>16</v>
      </c>
      <c r="I14" s="105">
        <v>6</v>
      </c>
      <c r="J14" s="106">
        <v>12</v>
      </c>
      <c r="K14" s="120">
        <v>12</v>
      </c>
      <c r="L14" s="121">
        <v>0</v>
      </c>
      <c r="M14" s="105">
        <v>46</v>
      </c>
      <c r="N14" s="109"/>
      <c r="O14" s="110"/>
      <c r="P14" s="109"/>
      <c r="Q14" s="110"/>
      <c r="R14" s="111">
        <f>SUM(S14*3,Q14,O14,M14,L14,K14,J14,I14,H14)</f>
        <v>218</v>
      </c>
      <c r="S14" s="112">
        <v>42</v>
      </c>
      <c r="T14" s="216">
        <f>(R14/$R$30)*100%</f>
        <v>1.4437086092715232</v>
      </c>
      <c r="U14" s="113">
        <v>6</v>
      </c>
    </row>
    <row r="15" spans="1:21" ht="15" customHeight="1">
      <c r="A15" s="114"/>
      <c r="B15" s="115"/>
      <c r="C15" s="143" t="s">
        <v>122</v>
      </c>
      <c r="D15" s="117"/>
      <c r="E15" s="118"/>
      <c r="F15" s="119"/>
      <c r="G15" s="120"/>
      <c r="H15" s="121"/>
      <c r="I15" s="122"/>
      <c r="J15" s="123"/>
      <c r="K15" s="120"/>
      <c r="L15" s="121"/>
      <c r="M15" s="122"/>
      <c r="N15" s="124"/>
      <c r="O15" s="124"/>
      <c r="P15" s="124"/>
      <c r="Q15" s="124"/>
      <c r="R15" s="125"/>
      <c r="S15" s="126"/>
      <c r="T15" s="217"/>
      <c r="U15" s="127"/>
    </row>
    <row r="16" spans="1:21" ht="15" customHeight="1">
      <c r="A16" s="114"/>
      <c r="B16" s="115"/>
      <c r="C16" s="143" t="s">
        <v>123</v>
      </c>
      <c r="D16" s="117"/>
      <c r="E16" s="118"/>
      <c r="F16" s="119"/>
      <c r="G16" s="120"/>
      <c r="H16" s="121"/>
      <c r="I16" s="122"/>
      <c r="J16" s="123"/>
      <c r="K16" s="120"/>
      <c r="L16" s="121"/>
      <c r="M16" s="122"/>
      <c r="N16" s="124"/>
      <c r="O16" s="124"/>
      <c r="P16" s="124"/>
      <c r="Q16" s="124"/>
      <c r="R16" s="125"/>
      <c r="S16" s="126"/>
      <c r="T16" s="217"/>
      <c r="U16" s="127"/>
    </row>
    <row r="17" spans="1:21" ht="15.75" customHeight="1" thickBot="1">
      <c r="A17" s="128"/>
      <c r="B17" s="129"/>
      <c r="C17" s="130" t="s">
        <v>124</v>
      </c>
      <c r="D17" s="131"/>
      <c r="E17" s="132"/>
      <c r="F17" s="133"/>
      <c r="G17" s="120"/>
      <c r="H17" s="121"/>
      <c r="I17" s="134"/>
      <c r="J17" s="135"/>
      <c r="K17" s="120"/>
      <c r="L17" s="121"/>
      <c r="M17" s="134"/>
      <c r="N17" s="136"/>
      <c r="O17" s="136"/>
      <c r="P17" s="136"/>
      <c r="Q17" s="136"/>
      <c r="R17" s="137"/>
      <c r="S17" s="138"/>
      <c r="T17" s="218"/>
      <c r="U17" s="139"/>
    </row>
    <row r="18" spans="1:21" ht="15" customHeight="1">
      <c r="A18" s="97">
        <v>4</v>
      </c>
      <c r="B18" s="98" t="s">
        <v>43</v>
      </c>
      <c r="C18" s="140" t="s">
        <v>125</v>
      </c>
      <c r="D18" s="100">
        <v>0.5416666666666666</v>
      </c>
      <c r="E18" s="101">
        <v>0.7222222222222222</v>
      </c>
      <c r="F18" s="102">
        <v>0.75</v>
      </c>
      <c r="G18" s="141">
        <v>0.006944444444444444</v>
      </c>
      <c r="H18" s="121">
        <v>6</v>
      </c>
      <c r="I18" s="105">
        <v>7</v>
      </c>
      <c r="J18" s="106">
        <v>17</v>
      </c>
      <c r="K18" s="120">
        <v>0</v>
      </c>
      <c r="L18" s="121">
        <v>6</v>
      </c>
      <c r="M18" s="105">
        <v>0</v>
      </c>
      <c r="N18" s="109"/>
      <c r="O18" s="110"/>
      <c r="P18" s="109"/>
      <c r="Q18" s="110"/>
      <c r="R18" s="111">
        <f>SUM(S18*3,Q18,O18,M18,L18,K18,J18,I18,H18)</f>
        <v>162</v>
      </c>
      <c r="S18" s="112">
        <v>42</v>
      </c>
      <c r="T18" s="216">
        <f>(R18/$R$30)*100%</f>
        <v>1.0728476821192052</v>
      </c>
      <c r="U18" s="113" t="s">
        <v>74</v>
      </c>
    </row>
    <row r="19" spans="1:21" ht="15" customHeight="1">
      <c r="A19" s="114"/>
      <c r="B19" s="115"/>
      <c r="C19" s="143" t="s">
        <v>126</v>
      </c>
      <c r="D19" s="117"/>
      <c r="E19" s="118"/>
      <c r="F19" s="119"/>
      <c r="G19" s="120"/>
      <c r="H19" s="121"/>
      <c r="I19" s="122"/>
      <c r="J19" s="123"/>
      <c r="K19" s="120"/>
      <c r="L19" s="121"/>
      <c r="M19" s="122"/>
      <c r="N19" s="124"/>
      <c r="O19" s="124"/>
      <c r="P19" s="124"/>
      <c r="Q19" s="124"/>
      <c r="R19" s="125"/>
      <c r="S19" s="126"/>
      <c r="T19" s="217"/>
      <c r="U19" s="127"/>
    </row>
    <row r="20" spans="1:21" ht="15" customHeight="1">
      <c r="A20" s="114"/>
      <c r="B20" s="115"/>
      <c r="C20" s="143" t="s">
        <v>127</v>
      </c>
      <c r="D20" s="117"/>
      <c r="E20" s="118"/>
      <c r="F20" s="119"/>
      <c r="G20" s="120"/>
      <c r="H20" s="121"/>
      <c r="I20" s="122"/>
      <c r="J20" s="123"/>
      <c r="K20" s="120"/>
      <c r="L20" s="121"/>
      <c r="M20" s="122"/>
      <c r="N20" s="124"/>
      <c r="O20" s="124"/>
      <c r="P20" s="124"/>
      <c r="Q20" s="124"/>
      <c r="R20" s="125"/>
      <c r="S20" s="126"/>
      <c r="T20" s="217"/>
      <c r="U20" s="127"/>
    </row>
    <row r="21" spans="1:21" ht="15.75" customHeight="1" thickBot="1">
      <c r="A21" s="128"/>
      <c r="B21" s="129"/>
      <c r="C21" s="142" t="s">
        <v>128</v>
      </c>
      <c r="D21" s="131"/>
      <c r="E21" s="132"/>
      <c r="F21" s="133"/>
      <c r="G21" s="120"/>
      <c r="H21" s="121"/>
      <c r="I21" s="134"/>
      <c r="J21" s="135"/>
      <c r="K21" s="120"/>
      <c r="L21" s="121"/>
      <c r="M21" s="134"/>
      <c r="N21" s="136"/>
      <c r="O21" s="136"/>
      <c r="P21" s="136"/>
      <c r="Q21" s="136"/>
      <c r="R21" s="137"/>
      <c r="S21" s="138"/>
      <c r="T21" s="218"/>
      <c r="U21" s="139"/>
    </row>
    <row r="22" spans="1:21" ht="15" customHeight="1">
      <c r="A22" s="97">
        <v>5</v>
      </c>
      <c r="B22" s="98" t="s">
        <v>129</v>
      </c>
      <c r="C22" s="99" t="s">
        <v>130</v>
      </c>
      <c r="D22" s="100">
        <v>0.5694444444444444</v>
      </c>
      <c r="E22" s="101">
        <v>0.75</v>
      </c>
      <c r="F22" s="102">
        <v>0.7777777777777778</v>
      </c>
      <c r="G22" s="141">
        <v>0.012499999999999999</v>
      </c>
      <c r="H22" s="121">
        <v>6</v>
      </c>
      <c r="I22" s="105">
        <v>39</v>
      </c>
      <c r="J22" s="106">
        <v>1</v>
      </c>
      <c r="K22" s="120">
        <v>0</v>
      </c>
      <c r="L22" s="121">
        <v>0</v>
      </c>
      <c r="M22" s="105">
        <v>0</v>
      </c>
      <c r="N22" s="109"/>
      <c r="O22" s="110"/>
      <c r="P22" s="109"/>
      <c r="Q22" s="110"/>
      <c r="R22" s="111">
        <f>SUM(S22*3,Q22,O22,M22,L22,K22,J22,I22,H22)</f>
        <v>172</v>
      </c>
      <c r="S22" s="112">
        <v>42</v>
      </c>
      <c r="T22" s="216">
        <f>(R22/$R$30)*100%</f>
        <v>1.1390728476821192</v>
      </c>
      <c r="U22" s="113">
        <v>4</v>
      </c>
    </row>
    <row r="23" spans="1:21" ht="15" customHeight="1">
      <c r="A23" s="114"/>
      <c r="B23" s="115"/>
      <c r="C23" s="116" t="s">
        <v>131</v>
      </c>
      <c r="D23" s="117"/>
      <c r="E23" s="118"/>
      <c r="F23" s="119"/>
      <c r="G23" s="120"/>
      <c r="H23" s="121"/>
      <c r="I23" s="122"/>
      <c r="J23" s="123"/>
      <c r="K23" s="120"/>
      <c r="L23" s="121"/>
      <c r="M23" s="122"/>
      <c r="N23" s="124"/>
      <c r="O23" s="124"/>
      <c r="P23" s="124"/>
      <c r="Q23" s="124"/>
      <c r="R23" s="125"/>
      <c r="S23" s="126"/>
      <c r="T23" s="217"/>
      <c r="U23" s="127"/>
    </row>
    <row r="24" spans="1:21" ht="15" customHeight="1">
      <c r="A24" s="114"/>
      <c r="B24" s="115"/>
      <c r="C24" s="116" t="s">
        <v>132</v>
      </c>
      <c r="D24" s="117"/>
      <c r="E24" s="118"/>
      <c r="F24" s="119"/>
      <c r="G24" s="120"/>
      <c r="H24" s="121"/>
      <c r="I24" s="122"/>
      <c r="J24" s="123"/>
      <c r="K24" s="120"/>
      <c r="L24" s="121"/>
      <c r="M24" s="122"/>
      <c r="N24" s="124"/>
      <c r="O24" s="124"/>
      <c r="P24" s="124"/>
      <c r="Q24" s="124"/>
      <c r="R24" s="125"/>
      <c r="S24" s="126"/>
      <c r="T24" s="217"/>
      <c r="U24" s="127"/>
    </row>
    <row r="25" spans="1:21" ht="15.75" customHeight="1" thickBot="1">
      <c r="A25" s="128"/>
      <c r="B25" s="129"/>
      <c r="C25" s="130" t="s">
        <v>133</v>
      </c>
      <c r="D25" s="131"/>
      <c r="E25" s="132"/>
      <c r="F25" s="133"/>
      <c r="G25" s="120"/>
      <c r="H25" s="121"/>
      <c r="I25" s="134"/>
      <c r="J25" s="135"/>
      <c r="K25" s="120"/>
      <c r="L25" s="121"/>
      <c r="M25" s="134"/>
      <c r="N25" s="136"/>
      <c r="O25" s="136"/>
      <c r="P25" s="136"/>
      <c r="Q25" s="136"/>
      <c r="R25" s="137"/>
      <c r="S25" s="138"/>
      <c r="T25" s="218"/>
      <c r="U25" s="139"/>
    </row>
    <row r="26" spans="1:21" ht="15" customHeight="1">
      <c r="A26" s="97">
        <v>6</v>
      </c>
      <c r="B26" s="98" t="s">
        <v>20</v>
      </c>
      <c r="C26" s="140" t="s">
        <v>134</v>
      </c>
      <c r="D26" s="100">
        <v>0.5972222222222222</v>
      </c>
      <c r="E26" s="101">
        <v>0.7777777777777778</v>
      </c>
      <c r="F26" s="102">
        <v>0.8055555555555555</v>
      </c>
      <c r="G26" s="141">
        <v>0.007233796296296296</v>
      </c>
      <c r="H26" s="121">
        <v>3</v>
      </c>
      <c r="I26" s="105" t="s">
        <v>25</v>
      </c>
      <c r="J26" s="106">
        <v>13</v>
      </c>
      <c r="K26" s="120">
        <v>0</v>
      </c>
      <c r="L26" s="121">
        <v>42</v>
      </c>
      <c r="M26" s="105">
        <v>65</v>
      </c>
      <c r="N26" s="109"/>
      <c r="O26" s="110"/>
      <c r="P26" s="109"/>
      <c r="Q26" s="110"/>
      <c r="R26" s="111">
        <f>SUM(S26*3,Q26,O26,M26,L26,K26,J26,I26,H26)</f>
        <v>249</v>
      </c>
      <c r="S26" s="112">
        <v>42</v>
      </c>
      <c r="T26" s="216">
        <f>(R26/$R$30)*100%</f>
        <v>1.6490066225165563</v>
      </c>
      <c r="U26" s="113">
        <v>8</v>
      </c>
    </row>
    <row r="27" spans="1:21" ht="15" customHeight="1">
      <c r="A27" s="114"/>
      <c r="B27" s="115"/>
      <c r="C27" s="143" t="s">
        <v>135</v>
      </c>
      <c r="D27" s="117"/>
      <c r="E27" s="118"/>
      <c r="F27" s="119"/>
      <c r="G27" s="120"/>
      <c r="H27" s="121"/>
      <c r="I27" s="122"/>
      <c r="J27" s="123"/>
      <c r="K27" s="120"/>
      <c r="L27" s="121"/>
      <c r="M27" s="122"/>
      <c r="N27" s="124"/>
      <c r="O27" s="124"/>
      <c r="P27" s="124"/>
      <c r="Q27" s="124"/>
      <c r="R27" s="125"/>
      <c r="S27" s="126"/>
      <c r="T27" s="217"/>
      <c r="U27" s="127"/>
    </row>
    <row r="28" spans="1:21" ht="15" customHeight="1">
      <c r="A28" s="114"/>
      <c r="B28" s="115"/>
      <c r="C28" s="143" t="s">
        <v>136</v>
      </c>
      <c r="D28" s="117"/>
      <c r="E28" s="118"/>
      <c r="F28" s="119"/>
      <c r="G28" s="120"/>
      <c r="H28" s="121"/>
      <c r="I28" s="122"/>
      <c r="J28" s="123"/>
      <c r="K28" s="120"/>
      <c r="L28" s="121"/>
      <c r="M28" s="122"/>
      <c r="N28" s="124"/>
      <c r="O28" s="124"/>
      <c r="P28" s="124"/>
      <c r="Q28" s="124"/>
      <c r="R28" s="125"/>
      <c r="S28" s="126"/>
      <c r="T28" s="217"/>
      <c r="U28" s="127"/>
    </row>
    <row r="29" spans="1:21" ht="15.75" customHeight="1" thickBot="1">
      <c r="A29" s="128"/>
      <c r="B29" s="129"/>
      <c r="C29" s="142" t="s">
        <v>137</v>
      </c>
      <c r="D29" s="131"/>
      <c r="E29" s="132"/>
      <c r="F29" s="133"/>
      <c r="G29" s="120"/>
      <c r="H29" s="121"/>
      <c r="I29" s="134"/>
      <c r="J29" s="135"/>
      <c r="K29" s="120"/>
      <c r="L29" s="121"/>
      <c r="M29" s="134"/>
      <c r="N29" s="136"/>
      <c r="O29" s="136"/>
      <c r="P29" s="136"/>
      <c r="Q29" s="136"/>
      <c r="R29" s="137"/>
      <c r="S29" s="138"/>
      <c r="T29" s="218"/>
      <c r="U29" s="139"/>
    </row>
    <row r="30" spans="1:21" ht="15" customHeight="1">
      <c r="A30" s="97">
        <v>7</v>
      </c>
      <c r="B30" s="98" t="s">
        <v>19</v>
      </c>
      <c r="C30" s="99" t="s">
        <v>138</v>
      </c>
      <c r="D30" s="100">
        <v>0.625</v>
      </c>
      <c r="E30" s="101">
        <v>0.8055555555555555</v>
      </c>
      <c r="F30" s="102">
        <v>0.8333333333333334</v>
      </c>
      <c r="G30" s="141">
        <v>0.008333333333333333</v>
      </c>
      <c r="H30" s="121">
        <v>9</v>
      </c>
      <c r="I30" s="105">
        <v>1</v>
      </c>
      <c r="J30" s="106">
        <v>12</v>
      </c>
      <c r="K30" s="120">
        <v>0</v>
      </c>
      <c r="L30" s="121">
        <v>0</v>
      </c>
      <c r="M30" s="105">
        <v>3</v>
      </c>
      <c r="N30" s="109"/>
      <c r="O30" s="110"/>
      <c r="P30" s="109"/>
      <c r="Q30" s="110"/>
      <c r="R30" s="111">
        <f>SUM(S30*3,Q30,O30,M30,L30,K30,J30,I30,H30)</f>
        <v>151</v>
      </c>
      <c r="S30" s="112">
        <v>42</v>
      </c>
      <c r="T30" s="216">
        <f>(R30/$R$30)*100%</f>
        <v>1</v>
      </c>
      <c r="U30" s="113" t="s">
        <v>75</v>
      </c>
    </row>
    <row r="31" spans="1:21" ht="15" customHeight="1">
      <c r="A31" s="114"/>
      <c r="B31" s="115"/>
      <c r="C31" s="143" t="s">
        <v>139</v>
      </c>
      <c r="D31" s="117"/>
      <c r="E31" s="118"/>
      <c r="F31" s="119"/>
      <c r="G31" s="120"/>
      <c r="H31" s="121"/>
      <c r="I31" s="122"/>
      <c r="J31" s="123"/>
      <c r="K31" s="120"/>
      <c r="L31" s="121"/>
      <c r="M31" s="122"/>
      <c r="N31" s="124"/>
      <c r="O31" s="124"/>
      <c r="P31" s="124"/>
      <c r="Q31" s="124"/>
      <c r="R31" s="125"/>
      <c r="S31" s="126"/>
      <c r="T31" s="217"/>
      <c r="U31" s="127"/>
    </row>
    <row r="32" spans="1:21" ht="15" customHeight="1">
      <c r="A32" s="114"/>
      <c r="B32" s="115"/>
      <c r="C32" s="143" t="s">
        <v>140</v>
      </c>
      <c r="D32" s="117"/>
      <c r="E32" s="118"/>
      <c r="F32" s="119"/>
      <c r="G32" s="120"/>
      <c r="H32" s="121"/>
      <c r="I32" s="122"/>
      <c r="J32" s="123"/>
      <c r="K32" s="120"/>
      <c r="L32" s="121"/>
      <c r="M32" s="122"/>
      <c r="N32" s="124"/>
      <c r="O32" s="124"/>
      <c r="P32" s="124"/>
      <c r="Q32" s="124"/>
      <c r="R32" s="125"/>
      <c r="S32" s="126"/>
      <c r="T32" s="217"/>
      <c r="U32" s="127"/>
    </row>
    <row r="33" spans="1:21" ht="15.75" customHeight="1" thickBot="1">
      <c r="A33" s="128"/>
      <c r="B33" s="129"/>
      <c r="C33" s="130" t="s">
        <v>141</v>
      </c>
      <c r="D33" s="131"/>
      <c r="E33" s="132"/>
      <c r="F33" s="133"/>
      <c r="G33" s="120"/>
      <c r="H33" s="121"/>
      <c r="I33" s="134"/>
      <c r="J33" s="135"/>
      <c r="K33" s="120"/>
      <c r="L33" s="121"/>
      <c r="M33" s="134"/>
      <c r="N33" s="136"/>
      <c r="O33" s="136"/>
      <c r="P33" s="136"/>
      <c r="Q33" s="136"/>
      <c r="R33" s="137"/>
      <c r="S33" s="138"/>
      <c r="T33" s="218"/>
      <c r="U33" s="139"/>
    </row>
    <row r="34" spans="1:21" ht="15" customHeight="1">
      <c r="A34" s="97">
        <v>8</v>
      </c>
      <c r="B34" s="98" t="s">
        <v>21</v>
      </c>
      <c r="C34" s="140" t="s">
        <v>142</v>
      </c>
      <c r="D34" s="100">
        <v>0.6527777777777778</v>
      </c>
      <c r="E34" s="101">
        <v>0.8333333333333334</v>
      </c>
      <c r="F34" s="102">
        <v>0.8611111111111112</v>
      </c>
      <c r="G34" s="141">
        <v>0.011574074074074075</v>
      </c>
      <c r="H34" s="121">
        <v>0</v>
      </c>
      <c r="I34" s="105">
        <v>12</v>
      </c>
      <c r="J34" s="106">
        <v>13</v>
      </c>
      <c r="K34" s="120">
        <v>0</v>
      </c>
      <c r="L34" s="121">
        <v>0</v>
      </c>
      <c r="M34" s="105">
        <v>26</v>
      </c>
      <c r="N34" s="109"/>
      <c r="O34" s="110"/>
      <c r="P34" s="109"/>
      <c r="Q34" s="110"/>
      <c r="R34" s="111">
        <f>SUM(S34*3,Q34,O34,M34,L34,K34,J34,I34,H34)</f>
        <v>177</v>
      </c>
      <c r="S34" s="112">
        <v>42</v>
      </c>
      <c r="T34" s="216">
        <f>(R34/$R$30)*100%</f>
        <v>1.1721854304635762</v>
      </c>
      <c r="U34" s="113">
        <v>5</v>
      </c>
    </row>
    <row r="35" spans="1:21" ht="15" customHeight="1">
      <c r="A35" s="114"/>
      <c r="B35" s="115"/>
      <c r="C35" s="116" t="s">
        <v>143</v>
      </c>
      <c r="D35" s="117"/>
      <c r="E35" s="118"/>
      <c r="F35" s="119"/>
      <c r="G35" s="120"/>
      <c r="H35" s="121"/>
      <c r="I35" s="122"/>
      <c r="J35" s="123"/>
      <c r="K35" s="120"/>
      <c r="L35" s="121"/>
      <c r="M35" s="122"/>
      <c r="N35" s="124"/>
      <c r="O35" s="124"/>
      <c r="P35" s="124"/>
      <c r="Q35" s="124"/>
      <c r="R35" s="125"/>
      <c r="S35" s="126"/>
      <c r="T35" s="217"/>
      <c r="U35" s="127"/>
    </row>
    <row r="36" spans="1:21" ht="15" customHeight="1">
      <c r="A36" s="114"/>
      <c r="B36" s="115"/>
      <c r="C36" s="116" t="s">
        <v>144</v>
      </c>
      <c r="D36" s="117"/>
      <c r="E36" s="118"/>
      <c r="F36" s="119"/>
      <c r="G36" s="120"/>
      <c r="H36" s="121"/>
      <c r="I36" s="122"/>
      <c r="J36" s="123"/>
      <c r="K36" s="120"/>
      <c r="L36" s="121"/>
      <c r="M36" s="122"/>
      <c r="N36" s="124"/>
      <c r="O36" s="124"/>
      <c r="P36" s="124"/>
      <c r="Q36" s="124"/>
      <c r="R36" s="125"/>
      <c r="S36" s="126"/>
      <c r="T36" s="217"/>
      <c r="U36" s="127"/>
    </row>
    <row r="37" spans="1:21" ht="15.75" customHeight="1" thickBot="1">
      <c r="A37" s="128"/>
      <c r="B37" s="129"/>
      <c r="C37" s="142" t="s">
        <v>145</v>
      </c>
      <c r="D37" s="131"/>
      <c r="E37" s="132"/>
      <c r="F37" s="133"/>
      <c r="G37" s="120"/>
      <c r="H37" s="121"/>
      <c r="I37" s="134"/>
      <c r="J37" s="135"/>
      <c r="K37" s="120"/>
      <c r="L37" s="121"/>
      <c r="M37" s="134"/>
      <c r="N37" s="136"/>
      <c r="O37" s="136"/>
      <c r="P37" s="136"/>
      <c r="Q37" s="136"/>
      <c r="R37" s="137"/>
      <c r="S37" s="138"/>
      <c r="T37" s="218"/>
      <c r="U37" s="139"/>
    </row>
    <row r="38" spans="1:21" ht="15" customHeight="1">
      <c r="A38" s="97">
        <v>9</v>
      </c>
      <c r="B38" s="98" t="s">
        <v>23</v>
      </c>
      <c r="C38" s="99" t="s">
        <v>146</v>
      </c>
      <c r="D38" s="100">
        <v>0.6805555555555555</v>
      </c>
      <c r="E38" s="144">
        <v>0.8611111111111112</v>
      </c>
      <c r="F38" s="102">
        <v>0.8888888888888888</v>
      </c>
      <c r="G38" s="141">
        <v>0.010416666666666666</v>
      </c>
      <c r="H38" s="121">
        <v>9</v>
      </c>
      <c r="I38" s="105">
        <v>5</v>
      </c>
      <c r="J38" s="106">
        <v>7</v>
      </c>
      <c r="K38" s="120">
        <v>6</v>
      </c>
      <c r="L38" s="121">
        <v>0</v>
      </c>
      <c r="M38" s="105">
        <v>0</v>
      </c>
      <c r="N38" s="109"/>
      <c r="O38" s="110"/>
      <c r="P38" s="109"/>
      <c r="Q38" s="110"/>
      <c r="R38" s="111">
        <f>SUM(S38*3,Q38,O38,M38,L38,K38,J38,I38,H38)</f>
        <v>153</v>
      </c>
      <c r="S38" s="112">
        <v>42</v>
      </c>
      <c r="T38" s="216">
        <f>(R38/$R$30)*100%</f>
        <v>1.0132450331125828</v>
      </c>
      <c r="U38" s="113" t="s">
        <v>76</v>
      </c>
    </row>
    <row r="39" spans="1:21" ht="15" customHeight="1">
      <c r="A39" s="114"/>
      <c r="B39" s="115"/>
      <c r="C39" s="116" t="s">
        <v>147</v>
      </c>
      <c r="D39" s="117"/>
      <c r="E39" s="145"/>
      <c r="F39" s="119"/>
      <c r="G39" s="120"/>
      <c r="H39" s="121"/>
      <c r="I39" s="122"/>
      <c r="J39" s="123"/>
      <c r="K39" s="120"/>
      <c r="L39" s="121"/>
      <c r="M39" s="122"/>
      <c r="N39" s="124"/>
      <c r="O39" s="124"/>
      <c r="P39" s="124"/>
      <c r="Q39" s="124"/>
      <c r="R39" s="125"/>
      <c r="S39" s="126"/>
      <c r="T39" s="217"/>
      <c r="U39" s="127"/>
    </row>
    <row r="40" spans="1:21" ht="15" customHeight="1">
      <c r="A40" s="114"/>
      <c r="B40" s="115"/>
      <c r="C40" s="116" t="s">
        <v>148</v>
      </c>
      <c r="D40" s="117"/>
      <c r="E40" s="145"/>
      <c r="F40" s="119"/>
      <c r="G40" s="120"/>
      <c r="H40" s="121"/>
      <c r="I40" s="122"/>
      <c r="J40" s="123"/>
      <c r="K40" s="120"/>
      <c r="L40" s="121"/>
      <c r="M40" s="122"/>
      <c r="N40" s="124"/>
      <c r="O40" s="124"/>
      <c r="P40" s="124"/>
      <c r="Q40" s="124"/>
      <c r="R40" s="125"/>
      <c r="S40" s="126"/>
      <c r="T40" s="217"/>
      <c r="U40" s="127"/>
    </row>
    <row r="41" spans="1:21" ht="15.75" customHeight="1" thickBot="1">
      <c r="A41" s="128"/>
      <c r="B41" s="129"/>
      <c r="C41" s="130" t="s">
        <v>149</v>
      </c>
      <c r="D41" s="131"/>
      <c r="E41" s="146"/>
      <c r="F41" s="133"/>
      <c r="G41" s="147"/>
      <c r="H41" s="148"/>
      <c r="I41" s="134"/>
      <c r="J41" s="135"/>
      <c r="K41" s="147"/>
      <c r="L41" s="148"/>
      <c r="M41" s="134"/>
      <c r="N41" s="136"/>
      <c r="O41" s="136"/>
      <c r="P41" s="136"/>
      <c r="Q41" s="136"/>
      <c r="R41" s="137"/>
      <c r="S41" s="138"/>
      <c r="T41" s="218"/>
      <c r="U41" s="139"/>
    </row>
    <row r="42" spans="7:21" ht="15"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  <c r="T42" s="149"/>
      <c r="U42" s="149"/>
    </row>
  </sheetData>
  <sheetProtection/>
  <mergeCells count="189">
    <mergeCell ref="K22:K25"/>
    <mergeCell ref="K26:K29"/>
    <mergeCell ref="K30:K33"/>
    <mergeCell ref="K34:K37"/>
    <mergeCell ref="L14:L17"/>
    <mergeCell ref="M14:M17"/>
    <mergeCell ref="N14:N17"/>
    <mergeCell ref="O14:O17"/>
    <mergeCell ref="A1:U1"/>
    <mergeCell ref="A2:U2"/>
    <mergeCell ref="K4:L4"/>
    <mergeCell ref="K6:K9"/>
    <mergeCell ref="N4:N5"/>
    <mergeCell ref="O4:O5"/>
    <mergeCell ref="N6:N9"/>
    <mergeCell ref="O6:O9"/>
    <mergeCell ref="A6:A9"/>
    <mergeCell ref="B6:B9"/>
    <mergeCell ref="O38:O41"/>
    <mergeCell ref="R38:R41"/>
    <mergeCell ref="U38:U41"/>
    <mergeCell ref="J38:J41"/>
    <mergeCell ref="L38:L41"/>
    <mergeCell ref="M38:M41"/>
    <mergeCell ref="P38:P41"/>
    <mergeCell ref="Q38:Q41"/>
    <mergeCell ref="S38:S41"/>
    <mergeCell ref="I34:I37"/>
    <mergeCell ref="J34:J37"/>
    <mergeCell ref="L34:L37"/>
    <mergeCell ref="H38:H41"/>
    <mergeCell ref="I38:I41"/>
    <mergeCell ref="K38:K41"/>
    <mergeCell ref="N38:N41"/>
    <mergeCell ref="A38:A41"/>
    <mergeCell ref="B38:B41"/>
    <mergeCell ref="D38:D41"/>
    <mergeCell ref="E38:E41"/>
    <mergeCell ref="F38:F41"/>
    <mergeCell ref="G38:G41"/>
    <mergeCell ref="R30:R33"/>
    <mergeCell ref="U30:U33"/>
    <mergeCell ref="A34:A37"/>
    <mergeCell ref="B34:B37"/>
    <mergeCell ref="D34:D37"/>
    <mergeCell ref="E34:E37"/>
    <mergeCell ref="F34:F37"/>
    <mergeCell ref="M34:M37"/>
    <mergeCell ref="G34:G37"/>
    <mergeCell ref="H34:H37"/>
    <mergeCell ref="O34:O37"/>
    <mergeCell ref="P34:P37"/>
    <mergeCell ref="Q34:Q37"/>
    <mergeCell ref="M26:M29"/>
    <mergeCell ref="N30:N33"/>
    <mergeCell ref="O30:O33"/>
    <mergeCell ref="L26:L29"/>
    <mergeCell ref="H30:H33"/>
    <mergeCell ref="I30:I33"/>
    <mergeCell ref="J30:J33"/>
    <mergeCell ref="L30:L33"/>
    <mergeCell ref="F30:F33"/>
    <mergeCell ref="G30:G33"/>
    <mergeCell ref="U34:U37"/>
    <mergeCell ref="R34:R37"/>
    <mergeCell ref="M30:M33"/>
    <mergeCell ref="P30:P33"/>
    <mergeCell ref="Q30:Q33"/>
    <mergeCell ref="N34:N37"/>
    <mergeCell ref="A30:A33"/>
    <mergeCell ref="B30:B33"/>
    <mergeCell ref="D30:D33"/>
    <mergeCell ref="E30:E33"/>
    <mergeCell ref="F26:F29"/>
    <mergeCell ref="H26:H29"/>
    <mergeCell ref="I26:I29"/>
    <mergeCell ref="J26:J29"/>
    <mergeCell ref="A26:A29"/>
    <mergeCell ref="B26:B29"/>
    <mergeCell ref="D26:D29"/>
    <mergeCell ref="E26:E29"/>
    <mergeCell ref="N22:N25"/>
    <mergeCell ref="O22:O25"/>
    <mergeCell ref="R22:R25"/>
    <mergeCell ref="U22:U25"/>
    <mergeCell ref="N26:N29"/>
    <mergeCell ref="O26:O29"/>
    <mergeCell ref="P26:P29"/>
    <mergeCell ref="Q26:Q29"/>
    <mergeCell ref="F22:F25"/>
    <mergeCell ref="G22:G25"/>
    <mergeCell ref="U26:U29"/>
    <mergeCell ref="R26:R29"/>
    <mergeCell ref="G26:G29"/>
    <mergeCell ref="J22:J25"/>
    <mergeCell ref="L22:L25"/>
    <mergeCell ref="M22:M25"/>
    <mergeCell ref="A22:A25"/>
    <mergeCell ref="B22:B25"/>
    <mergeCell ref="D22:D25"/>
    <mergeCell ref="E22:E25"/>
    <mergeCell ref="U14:U17"/>
    <mergeCell ref="A18:A21"/>
    <mergeCell ref="B18:B21"/>
    <mergeCell ref="D18:D21"/>
    <mergeCell ref="E18:E21"/>
    <mergeCell ref="F18:F21"/>
    <mergeCell ref="G18:G21"/>
    <mergeCell ref="J14:J17"/>
    <mergeCell ref="J18:J21"/>
    <mergeCell ref="L18:L21"/>
    <mergeCell ref="R18:R21"/>
    <mergeCell ref="H22:H25"/>
    <mergeCell ref="I22:I25"/>
    <mergeCell ref="N18:N21"/>
    <mergeCell ref="O18:O21"/>
    <mergeCell ref="M18:M21"/>
    <mergeCell ref="K18:K21"/>
    <mergeCell ref="P22:P25"/>
    <mergeCell ref="Q22:Q25"/>
    <mergeCell ref="P18:P21"/>
    <mergeCell ref="Q18:Q21"/>
    <mergeCell ref="R14:R17"/>
    <mergeCell ref="H10:H13"/>
    <mergeCell ref="I10:I13"/>
    <mergeCell ref="J10:J13"/>
    <mergeCell ref="L10:L13"/>
    <mergeCell ref="M10:M13"/>
    <mergeCell ref="P14:P17"/>
    <mergeCell ref="Q14:Q17"/>
    <mergeCell ref="K10:K13"/>
    <mergeCell ref="K14:K17"/>
    <mergeCell ref="H18:H21"/>
    <mergeCell ref="I18:I21"/>
    <mergeCell ref="H14:H17"/>
    <mergeCell ref="I14:I17"/>
    <mergeCell ref="F14:F17"/>
    <mergeCell ref="G14:G17"/>
    <mergeCell ref="A10:A13"/>
    <mergeCell ref="B10:B13"/>
    <mergeCell ref="D10:D13"/>
    <mergeCell ref="A14:A17"/>
    <mergeCell ref="B14:B17"/>
    <mergeCell ref="D14:D17"/>
    <mergeCell ref="E14:E17"/>
    <mergeCell ref="G10:G13"/>
    <mergeCell ref="D6:D9"/>
    <mergeCell ref="E6:E9"/>
    <mergeCell ref="F6:F9"/>
    <mergeCell ref="G6:G9"/>
    <mergeCell ref="E4:E5"/>
    <mergeCell ref="F4:F5"/>
    <mergeCell ref="E10:E13"/>
    <mergeCell ref="F10:F13"/>
    <mergeCell ref="A4:A5"/>
    <mergeCell ref="C4:C5"/>
    <mergeCell ref="B4:B5"/>
    <mergeCell ref="D4:D5"/>
    <mergeCell ref="N10:N13"/>
    <mergeCell ref="O10:O13"/>
    <mergeCell ref="P10:P13"/>
    <mergeCell ref="Q10:Q13"/>
    <mergeCell ref="G4:H4"/>
    <mergeCell ref="P4:P5"/>
    <mergeCell ref="Q4:Q5"/>
    <mergeCell ref="P6:P9"/>
    <mergeCell ref="Q6:Q9"/>
    <mergeCell ref="I6:I9"/>
    <mergeCell ref="J6:J9"/>
    <mergeCell ref="L6:L9"/>
    <mergeCell ref="M6:M9"/>
    <mergeCell ref="H6:H9"/>
    <mergeCell ref="S26:S29"/>
    <mergeCell ref="S30:S33"/>
    <mergeCell ref="S34:S37"/>
    <mergeCell ref="U10:U13"/>
    <mergeCell ref="S18:S21"/>
    <mergeCell ref="S22:S25"/>
    <mergeCell ref="S10:S13"/>
    <mergeCell ref="S14:S17"/>
    <mergeCell ref="U18:U21"/>
    <mergeCell ref="R4:R5"/>
    <mergeCell ref="U4:U5"/>
    <mergeCell ref="R6:R9"/>
    <mergeCell ref="U6:U9"/>
    <mergeCell ref="S4:S5"/>
    <mergeCell ref="S6:S9"/>
    <mergeCell ref="R10:R13"/>
    <mergeCell ref="T4:T5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4">
      <pane xSplit="2" ySplit="3" topLeftCell="H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O12" sqref="O12"/>
    </sheetView>
  </sheetViews>
  <sheetFormatPr defaultColWidth="9.140625" defaultRowHeight="15"/>
  <cols>
    <col min="1" max="1" width="3.8515625" style="0" customWidth="1"/>
    <col min="2" max="2" width="21.140625" style="0" customWidth="1"/>
    <col min="3" max="3" width="12.140625" style="0" customWidth="1"/>
    <col min="4" max="4" width="11.7109375" style="0" customWidth="1"/>
    <col min="5" max="5" width="13.57421875" style="0" customWidth="1"/>
    <col min="6" max="6" width="15.28125" style="0" customWidth="1"/>
    <col min="7" max="7" width="10.140625" style="0" customWidth="1"/>
    <col min="8" max="8" width="11.8515625" style="0" customWidth="1"/>
    <col min="9" max="9" width="13.421875" style="0" customWidth="1"/>
    <col min="10" max="10" width="15.00390625" style="0" customWidth="1"/>
    <col min="11" max="11" width="11.57421875" style="0" customWidth="1"/>
    <col min="13" max="13" width="11.8515625" style="0" customWidth="1"/>
    <col min="14" max="14" width="10.7109375" style="0" customWidth="1"/>
    <col min="15" max="15" width="13.28125" style="0" customWidth="1"/>
  </cols>
  <sheetData>
    <row r="1" spans="1:16" ht="18.7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ht="15.75" thickBot="1"/>
    <row r="5" spans="1:16" ht="30" customHeight="1">
      <c r="A5" s="69" t="s">
        <v>0</v>
      </c>
      <c r="B5" s="68" t="s">
        <v>1</v>
      </c>
      <c r="C5" s="62" t="s">
        <v>2</v>
      </c>
      <c r="D5" s="68" t="s">
        <v>3</v>
      </c>
      <c r="E5" s="62" t="s">
        <v>4</v>
      </c>
      <c r="F5" s="68" t="s">
        <v>5</v>
      </c>
      <c r="G5" s="68"/>
      <c r="H5" s="68"/>
      <c r="I5" s="68"/>
      <c r="J5" s="68"/>
      <c r="K5" s="68"/>
      <c r="L5" s="68"/>
      <c r="M5" s="62" t="s">
        <v>12</v>
      </c>
      <c r="N5" s="64" t="s">
        <v>13</v>
      </c>
      <c r="O5" s="72" t="s">
        <v>84</v>
      </c>
      <c r="P5" s="66" t="s">
        <v>14</v>
      </c>
    </row>
    <row r="6" spans="1:16" ht="30.75" thickBot="1">
      <c r="A6" s="70"/>
      <c r="B6" s="71"/>
      <c r="C6" s="63"/>
      <c r="D6" s="71"/>
      <c r="E6" s="63"/>
      <c r="F6" s="2" t="s">
        <v>6</v>
      </c>
      <c r="G6" s="3" t="s">
        <v>7</v>
      </c>
      <c r="H6" s="2" t="s">
        <v>15</v>
      </c>
      <c r="I6" s="2" t="s">
        <v>8</v>
      </c>
      <c r="J6" s="2" t="s">
        <v>9</v>
      </c>
      <c r="K6" s="3" t="s">
        <v>10</v>
      </c>
      <c r="L6" s="2" t="s">
        <v>11</v>
      </c>
      <c r="M6" s="63"/>
      <c r="N6" s="65"/>
      <c r="O6" s="73"/>
      <c r="P6" s="67"/>
    </row>
    <row r="7" spans="1:16" ht="15">
      <c r="A7" s="4">
        <v>1</v>
      </c>
      <c r="B7" s="7" t="s">
        <v>16</v>
      </c>
      <c r="C7" s="23">
        <v>0</v>
      </c>
      <c r="D7" s="23">
        <v>0.08819444444444445</v>
      </c>
      <c r="E7" s="23">
        <v>0.08819444444444445</v>
      </c>
      <c r="F7" s="24">
        <v>0</v>
      </c>
      <c r="G7" s="24">
        <v>0</v>
      </c>
      <c r="H7" s="24">
        <v>0</v>
      </c>
      <c r="I7" s="24">
        <v>10</v>
      </c>
      <c r="J7" s="24">
        <v>2</v>
      </c>
      <c r="K7" s="24">
        <v>1</v>
      </c>
      <c r="L7" s="24">
        <v>12</v>
      </c>
      <c r="M7" s="24" t="s">
        <v>70</v>
      </c>
      <c r="N7" s="25">
        <v>0.09652777777777777</v>
      </c>
      <c r="O7" s="33">
        <v>1.58</v>
      </c>
      <c r="P7" s="36">
        <v>6</v>
      </c>
    </row>
    <row r="8" spans="1:16" ht="15">
      <c r="A8" s="5">
        <v>2</v>
      </c>
      <c r="B8" s="8" t="s">
        <v>17</v>
      </c>
      <c r="C8" s="12">
        <v>0.052083333333333336</v>
      </c>
      <c r="D8" s="12">
        <v>0.09375</v>
      </c>
      <c r="E8" s="12">
        <v>0.041666666666666664</v>
      </c>
      <c r="F8" s="18">
        <v>0</v>
      </c>
      <c r="G8" s="18">
        <v>9</v>
      </c>
      <c r="H8" s="18">
        <v>0</v>
      </c>
      <c r="I8" s="18">
        <v>100</v>
      </c>
      <c r="J8" s="18">
        <v>100</v>
      </c>
      <c r="K8" s="18">
        <v>100</v>
      </c>
      <c r="L8" s="18">
        <v>100</v>
      </c>
      <c r="M8" s="17" t="s">
        <v>88</v>
      </c>
      <c r="N8" s="17">
        <v>0.18368055555555554</v>
      </c>
      <c r="O8" s="34">
        <v>3.01</v>
      </c>
      <c r="P8" s="37">
        <v>9</v>
      </c>
    </row>
    <row r="9" spans="1:16" ht="15">
      <c r="A9" s="5">
        <v>3</v>
      </c>
      <c r="B9" s="8" t="s">
        <v>18</v>
      </c>
      <c r="C9" s="12">
        <v>0.10277777777777779</v>
      </c>
      <c r="D9" s="12">
        <v>0.18472222222222223</v>
      </c>
      <c r="E9" s="12">
        <v>0.08194444444444444</v>
      </c>
      <c r="F9" s="18">
        <v>0</v>
      </c>
      <c r="G9" s="18">
        <v>2</v>
      </c>
      <c r="H9" s="18">
        <v>0</v>
      </c>
      <c r="I9" s="18">
        <v>9</v>
      </c>
      <c r="J9" s="18">
        <v>6</v>
      </c>
      <c r="K9" s="18">
        <v>0</v>
      </c>
      <c r="L9" s="18">
        <v>10</v>
      </c>
      <c r="M9" s="18" t="s">
        <v>26</v>
      </c>
      <c r="N9" s="17">
        <v>0.09131944444444445</v>
      </c>
      <c r="O9" s="34">
        <v>1.49</v>
      </c>
      <c r="P9" s="37">
        <v>5</v>
      </c>
    </row>
    <row r="10" spans="1:16" ht="15">
      <c r="A10" s="5">
        <v>4</v>
      </c>
      <c r="B10" s="8" t="s">
        <v>19</v>
      </c>
      <c r="C10" s="12">
        <v>0.15625</v>
      </c>
      <c r="D10" s="12">
        <v>0.24861111111111112</v>
      </c>
      <c r="E10" s="12">
        <v>0.09236111111111112</v>
      </c>
      <c r="F10" s="18">
        <v>0</v>
      </c>
      <c r="G10" s="18">
        <v>1</v>
      </c>
      <c r="H10" s="18">
        <v>0</v>
      </c>
      <c r="I10" s="18">
        <v>27</v>
      </c>
      <c r="J10" s="18">
        <v>9</v>
      </c>
      <c r="K10" s="18">
        <v>1</v>
      </c>
      <c r="L10" s="18">
        <v>27</v>
      </c>
      <c r="M10" s="18" t="s">
        <v>27</v>
      </c>
      <c r="N10" s="17">
        <v>0.11493055555555555</v>
      </c>
      <c r="O10" s="34">
        <v>1.88</v>
      </c>
      <c r="P10" s="37">
        <v>7</v>
      </c>
    </row>
    <row r="11" spans="1:16" ht="15">
      <c r="A11" s="5">
        <v>5</v>
      </c>
      <c r="B11" s="8" t="s">
        <v>20</v>
      </c>
      <c r="C11" s="12">
        <v>0.1986111111111111</v>
      </c>
      <c r="D11" s="12">
        <v>0.2798611111111111</v>
      </c>
      <c r="E11" s="12">
        <v>0.08125</v>
      </c>
      <c r="F11" s="18">
        <v>3</v>
      </c>
      <c r="G11" s="18">
        <v>0</v>
      </c>
      <c r="H11" s="18">
        <v>0</v>
      </c>
      <c r="I11" s="18">
        <v>9</v>
      </c>
      <c r="J11" s="18">
        <v>6</v>
      </c>
      <c r="K11" s="18">
        <v>0</v>
      </c>
      <c r="L11" s="18">
        <v>7</v>
      </c>
      <c r="M11" s="18" t="s">
        <v>70</v>
      </c>
      <c r="N11" s="17">
        <v>0.08993055555555556</v>
      </c>
      <c r="O11" s="34">
        <v>1.47</v>
      </c>
      <c r="P11" s="37">
        <v>4</v>
      </c>
    </row>
    <row r="12" spans="1:16" ht="15">
      <c r="A12" s="5">
        <v>6</v>
      </c>
      <c r="B12" s="8" t="s">
        <v>21</v>
      </c>
      <c r="C12" s="12">
        <v>0.21875</v>
      </c>
      <c r="D12" s="12">
        <v>0.30277777777777776</v>
      </c>
      <c r="E12" s="12">
        <v>0.06319444444444444</v>
      </c>
      <c r="F12" s="18">
        <v>0</v>
      </c>
      <c r="G12" s="18">
        <v>1</v>
      </c>
      <c r="H12" s="18">
        <v>0</v>
      </c>
      <c r="I12" s="18">
        <v>6</v>
      </c>
      <c r="J12" s="18">
        <v>0</v>
      </c>
      <c r="K12" s="18">
        <v>0</v>
      </c>
      <c r="L12" s="18">
        <v>6</v>
      </c>
      <c r="M12" s="18" t="s">
        <v>72</v>
      </c>
      <c r="N12" s="17">
        <v>0.06770833333333333</v>
      </c>
      <c r="O12" s="34">
        <v>1.11</v>
      </c>
      <c r="P12" s="37" t="s">
        <v>76</v>
      </c>
    </row>
    <row r="13" spans="1:16" ht="15">
      <c r="A13" s="5">
        <v>7</v>
      </c>
      <c r="B13" s="8" t="s">
        <v>22</v>
      </c>
      <c r="C13" s="12">
        <v>0.28055555555555556</v>
      </c>
      <c r="D13" s="12">
        <v>0.35000000000000003</v>
      </c>
      <c r="E13" s="12">
        <v>0.05555555555555555</v>
      </c>
      <c r="F13" s="18">
        <v>0</v>
      </c>
      <c r="G13" s="18">
        <v>1</v>
      </c>
      <c r="H13" s="18">
        <v>0</v>
      </c>
      <c r="I13" s="18">
        <v>0</v>
      </c>
      <c r="J13" s="18">
        <v>4</v>
      </c>
      <c r="K13" s="18">
        <v>0</v>
      </c>
      <c r="L13" s="18">
        <v>11</v>
      </c>
      <c r="M13" s="18" t="s">
        <v>78</v>
      </c>
      <c r="N13" s="17">
        <v>0.061111111111111116</v>
      </c>
      <c r="O13" s="34">
        <v>1</v>
      </c>
      <c r="P13" s="37" t="s">
        <v>75</v>
      </c>
    </row>
    <row r="14" spans="1:16" ht="15">
      <c r="A14" s="5">
        <v>8</v>
      </c>
      <c r="B14" s="8" t="s">
        <v>23</v>
      </c>
      <c r="C14" s="12">
        <v>0.31319444444444444</v>
      </c>
      <c r="D14" s="12">
        <v>0.39444444444444443</v>
      </c>
      <c r="E14" s="12">
        <v>0.08194444444444444</v>
      </c>
      <c r="F14" s="18">
        <v>0</v>
      </c>
      <c r="G14" s="18">
        <v>2</v>
      </c>
      <c r="H14" s="18">
        <v>0</v>
      </c>
      <c r="I14" s="18">
        <v>11</v>
      </c>
      <c r="J14" s="18">
        <v>4</v>
      </c>
      <c r="K14" s="18">
        <v>0</v>
      </c>
      <c r="L14" s="18">
        <v>1</v>
      </c>
      <c r="M14" s="18" t="s">
        <v>73</v>
      </c>
      <c r="N14" s="17">
        <v>0.08819444444444445</v>
      </c>
      <c r="O14" s="34">
        <v>1.44</v>
      </c>
      <c r="P14" s="37" t="s">
        <v>74</v>
      </c>
    </row>
    <row r="15" spans="1:16" ht="15.75" thickBot="1">
      <c r="A15" s="6">
        <v>9</v>
      </c>
      <c r="B15" s="9" t="s">
        <v>24</v>
      </c>
      <c r="C15" s="19">
        <v>0.3534722222222222</v>
      </c>
      <c r="D15" s="19">
        <v>9</v>
      </c>
      <c r="E15" s="19">
        <v>0.07013888888888889</v>
      </c>
      <c r="F15" s="21">
        <v>0</v>
      </c>
      <c r="G15" s="21">
        <v>1</v>
      </c>
      <c r="H15" s="21">
        <v>0</v>
      </c>
      <c r="I15" s="21">
        <v>22</v>
      </c>
      <c r="J15" s="21">
        <v>100</v>
      </c>
      <c r="K15" s="21">
        <v>10</v>
      </c>
      <c r="L15" s="21">
        <v>27</v>
      </c>
      <c r="M15" s="21" t="s">
        <v>87</v>
      </c>
      <c r="N15" s="26">
        <v>0.12222222222222223</v>
      </c>
      <c r="O15" s="35">
        <v>2</v>
      </c>
      <c r="P15" s="22">
        <v>8</v>
      </c>
    </row>
    <row r="16" ht="15">
      <c r="P16" s="38"/>
    </row>
    <row r="17" ht="15">
      <c r="P17" s="38"/>
    </row>
  </sheetData>
  <sheetProtection/>
  <mergeCells count="12">
    <mergeCell ref="E5:E6"/>
    <mergeCell ref="O5:O6"/>
    <mergeCell ref="A1:P1"/>
    <mergeCell ref="A2:P2"/>
    <mergeCell ref="M5:M6"/>
    <mergeCell ref="N5:N6"/>
    <mergeCell ref="P5:P6"/>
    <mergeCell ref="F5:L5"/>
    <mergeCell ref="A5:A6"/>
    <mergeCell ref="B5:B6"/>
    <mergeCell ref="C5:C6"/>
    <mergeCell ref="D5:D6"/>
  </mergeCells>
  <printOptions/>
  <pageMargins left="0" right="0.11811023622047245" top="0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zoomScale="85" zoomScaleNormal="85" workbookViewId="0" topLeftCell="A4">
      <pane xSplit="3" ySplit="2" topLeftCell="T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Z36" sqref="Z36:Z41"/>
    </sheetView>
  </sheetViews>
  <sheetFormatPr defaultColWidth="9.140625" defaultRowHeight="15"/>
  <cols>
    <col min="1" max="1" width="2.8515625" style="0" customWidth="1"/>
    <col min="2" max="2" width="16.57421875" style="0" customWidth="1"/>
    <col min="3" max="3" width="18.7109375" style="0" customWidth="1"/>
    <col min="4" max="4" width="11.00390625" style="0" customWidth="1"/>
    <col min="5" max="5" width="11.14062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10" width="10.57421875" style="0" customWidth="1"/>
    <col min="11" max="11" width="11.28125" style="0" customWidth="1"/>
    <col min="12" max="12" width="16.140625" style="0" customWidth="1"/>
    <col min="13" max="13" width="15.7109375" style="0" customWidth="1"/>
    <col min="14" max="14" width="17.421875" style="0" customWidth="1"/>
    <col min="15" max="17" width="10.28125" style="0" customWidth="1"/>
    <col min="18" max="18" width="11.00390625" style="0" customWidth="1"/>
    <col min="19" max="19" width="9.8515625" style="0" bestFit="1" customWidth="1"/>
    <col min="20" max="23" width="15.57421875" style="0" customWidth="1"/>
    <col min="24" max="24" width="17.421875" style="0" customWidth="1"/>
    <col min="25" max="25" width="4.00390625" style="0" customWidth="1"/>
    <col min="26" max="26" width="13.8515625" style="0" customWidth="1"/>
    <col min="27" max="27" width="12.8515625" style="0" customWidth="1"/>
  </cols>
  <sheetData>
    <row r="1" spans="1:28" ht="21.7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23.25" customHeight="1">
      <c r="A2" s="61" t="s">
        <v>150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4:6" ht="13.5" customHeight="1" thickBot="1">
      <c r="D3" s="151"/>
      <c r="E3" s="151"/>
      <c r="F3" s="151"/>
    </row>
    <row r="4" spans="1:28" ht="39" customHeight="1" thickBot="1">
      <c r="A4" s="152" t="s">
        <v>0</v>
      </c>
      <c r="B4" s="152" t="s">
        <v>92</v>
      </c>
      <c r="C4" s="152" t="s">
        <v>97</v>
      </c>
      <c r="D4" s="153" t="s">
        <v>151</v>
      </c>
      <c r="E4" s="154" t="s">
        <v>99</v>
      </c>
      <c r="F4" s="153" t="s">
        <v>100</v>
      </c>
      <c r="G4" s="155" t="s">
        <v>52</v>
      </c>
      <c r="H4" s="156"/>
      <c r="I4" s="51" t="s">
        <v>37</v>
      </c>
      <c r="J4" s="51" t="s">
        <v>7</v>
      </c>
      <c r="K4" s="52" t="s">
        <v>11</v>
      </c>
      <c r="L4" s="155" t="s">
        <v>152</v>
      </c>
      <c r="M4" s="157"/>
      <c r="N4" s="156"/>
      <c r="O4" s="79" t="s">
        <v>153</v>
      </c>
      <c r="P4" s="81"/>
      <c r="Q4" s="81"/>
      <c r="R4" s="82"/>
      <c r="S4" s="79" t="s">
        <v>154</v>
      </c>
      <c r="T4" s="82"/>
      <c r="U4" s="72" t="s">
        <v>155</v>
      </c>
      <c r="V4" s="72" t="s">
        <v>156</v>
      </c>
      <c r="W4" s="72" t="s">
        <v>157</v>
      </c>
      <c r="X4" s="72" t="s">
        <v>158</v>
      </c>
      <c r="Y4" s="72" t="s">
        <v>107</v>
      </c>
      <c r="Z4" s="158" t="s">
        <v>106</v>
      </c>
      <c r="AA4" s="72" t="s">
        <v>159</v>
      </c>
      <c r="AB4" s="80" t="s">
        <v>14</v>
      </c>
    </row>
    <row r="5" spans="1:28" ht="42" customHeight="1" thickBot="1">
      <c r="A5" s="159"/>
      <c r="B5" s="159"/>
      <c r="C5" s="159"/>
      <c r="D5" s="160"/>
      <c r="E5" s="161"/>
      <c r="F5" s="160"/>
      <c r="G5" s="90" t="s">
        <v>108</v>
      </c>
      <c r="H5" s="91" t="s">
        <v>109</v>
      </c>
      <c r="I5" s="47" t="s">
        <v>109</v>
      </c>
      <c r="J5" s="47" t="s">
        <v>109</v>
      </c>
      <c r="K5" s="47" t="s">
        <v>109</v>
      </c>
      <c r="L5" s="162" t="s">
        <v>160</v>
      </c>
      <c r="M5" s="47" t="s">
        <v>161</v>
      </c>
      <c r="N5" s="163" t="s">
        <v>161</v>
      </c>
      <c r="O5" s="164" t="s">
        <v>111</v>
      </c>
      <c r="P5" s="60" t="s">
        <v>162</v>
      </c>
      <c r="Q5" s="165" t="s">
        <v>163</v>
      </c>
      <c r="R5" s="166" t="s">
        <v>164</v>
      </c>
      <c r="S5" s="167" t="s">
        <v>108</v>
      </c>
      <c r="T5" s="91" t="s">
        <v>109</v>
      </c>
      <c r="U5" s="73"/>
      <c r="V5" s="73"/>
      <c r="W5" s="73"/>
      <c r="X5" s="73"/>
      <c r="Y5" s="73"/>
      <c r="Z5" s="168"/>
      <c r="AA5" s="73"/>
      <c r="AB5" s="87"/>
    </row>
    <row r="6" spans="1:28" ht="15" customHeight="1">
      <c r="A6" s="169">
        <v>1</v>
      </c>
      <c r="B6" s="170" t="s">
        <v>165</v>
      </c>
      <c r="C6" s="140" t="s">
        <v>166</v>
      </c>
      <c r="D6" s="171">
        <v>0.47222222222222227</v>
      </c>
      <c r="E6" s="172">
        <v>0.6527777777777778</v>
      </c>
      <c r="F6" s="171">
        <v>0.6805555555555555</v>
      </c>
      <c r="G6" s="173">
        <v>0.019270833333333334</v>
      </c>
      <c r="H6" s="174">
        <v>3</v>
      </c>
      <c r="I6" s="175">
        <v>0</v>
      </c>
      <c r="J6" s="175">
        <v>15</v>
      </c>
      <c r="K6" s="175">
        <v>0</v>
      </c>
      <c r="L6" s="176">
        <v>0</v>
      </c>
      <c r="M6" s="175">
        <v>0</v>
      </c>
      <c r="N6" s="177">
        <v>0</v>
      </c>
      <c r="O6" s="178">
        <v>78</v>
      </c>
      <c r="P6" s="179">
        <v>0</v>
      </c>
      <c r="Q6" s="179">
        <v>0</v>
      </c>
      <c r="R6" s="180">
        <v>0</v>
      </c>
      <c r="S6" s="181">
        <v>0.019733796296296298</v>
      </c>
      <c r="T6" s="174">
        <v>3</v>
      </c>
      <c r="U6" s="182">
        <v>0.045717592592592594</v>
      </c>
      <c r="V6" s="183">
        <v>132</v>
      </c>
      <c r="W6" s="182">
        <v>0.017939814814814815</v>
      </c>
      <c r="X6" s="183">
        <v>52</v>
      </c>
      <c r="Y6" s="183">
        <v>99</v>
      </c>
      <c r="Z6" s="184">
        <f>SUM(Y6*3,X6,V6,T6,R6,Q6,P6,O6,N6,M6,L6,K6,J6,I6,H6)</f>
        <v>580</v>
      </c>
      <c r="AA6" s="216">
        <f>(Z6/$Z$36)</f>
        <v>1.5263157894736843</v>
      </c>
      <c r="AB6" s="185" t="s">
        <v>91</v>
      </c>
    </row>
    <row r="7" spans="1:28" ht="15" customHeight="1">
      <c r="A7" s="186"/>
      <c r="B7" s="187"/>
      <c r="C7" s="116" t="s">
        <v>167</v>
      </c>
      <c r="D7" s="188"/>
      <c r="E7" s="189"/>
      <c r="F7" s="188"/>
      <c r="G7" s="190"/>
      <c r="H7" s="191"/>
      <c r="I7" s="189"/>
      <c r="J7" s="189"/>
      <c r="K7" s="189"/>
      <c r="L7" s="192"/>
      <c r="M7" s="189"/>
      <c r="N7" s="188"/>
      <c r="O7" s="190"/>
      <c r="P7" s="193"/>
      <c r="Q7" s="193"/>
      <c r="R7" s="191"/>
      <c r="S7" s="194"/>
      <c r="T7" s="191"/>
      <c r="U7" s="145"/>
      <c r="V7" s="145"/>
      <c r="W7" s="145"/>
      <c r="X7" s="145"/>
      <c r="Y7" s="145"/>
      <c r="Z7" s="195"/>
      <c r="AA7" s="217"/>
      <c r="AB7" s="196"/>
    </row>
    <row r="8" spans="1:28" ht="15" customHeight="1">
      <c r="A8" s="186"/>
      <c r="B8" s="187"/>
      <c r="C8" s="116" t="s">
        <v>168</v>
      </c>
      <c r="D8" s="188"/>
      <c r="E8" s="189"/>
      <c r="F8" s="188"/>
      <c r="G8" s="190"/>
      <c r="H8" s="191"/>
      <c r="I8" s="189"/>
      <c r="J8" s="189"/>
      <c r="K8" s="189"/>
      <c r="L8" s="192"/>
      <c r="M8" s="189"/>
      <c r="N8" s="188"/>
      <c r="O8" s="190"/>
      <c r="P8" s="193"/>
      <c r="Q8" s="193"/>
      <c r="R8" s="191"/>
      <c r="S8" s="194"/>
      <c r="T8" s="191"/>
      <c r="U8" s="145"/>
      <c r="V8" s="145"/>
      <c r="W8" s="145"/>
      <c r="X8" s="145"/>
      <c r="Y8" s="145"/>
      <c r="Z8" s="195"/>
      <c r="AA8" s="217"/>
      <c r="AB8" s="196"/>
    </row>
    <row r="9" spans="1:28" ht="15" customHeight="1">
      <c r="A9" s="186"/>
      <c r="B9" s="187"/>
      <c r="C9" s="143" t="s">
        <v>169</v>
      </c>
      <c r="D9" s="188"/>
      <c r="E9" s="189"/>
      <c r="F9" s="188"/>
      <c r="G9" s="190"/>
      <c r="H9" s="191"/>
      <c r="I9" s="189"/>
      <c r="J9" s="189"/>
      <c r="K9" s="189"/>
      <c r="L9" s="192"/>
      <c r="M9" s="189"/>
      <c r="N9" s="188"/>
      <c r="O9" s="190"/>
      <c r="P9" s="193"/>
      <c r="Q9" s="193"/>
      <c r="R9" s="191"/>
      <c r="S9" s="194"/>
      <c r="T9" s="191"/>
      <c r="U9" s="145"/>
      <c r="V9" s="145"/>
      <c r="W9" s="145"/>
      <c r="X9" s="145"/>
      <c r="Y9" s="145"/>
      <c r="Z9" s="195"/>
      <c r="AA9" s="217"/>
      <c r="AB9" s="196"/>
    </row>
    <row r="10" spans="1:28" ht="15" customHeight="1">
      <c r="A10" s="186"/>
      <c r="B10" s="187"/>
      <c r="C10" s="143" t="s">
        <v>170</v>
      </c>
      <c r="D10" s="188"/>
      <c r="E10" s="189"/>
      <c r="F10" s="188"/>
      <c r="G10" s="190"/>
      <c r="H10" s="191"/>
      <c r="I10" s="189"/>
      <c r="J10" s="189"/>
      <c r="K10" s="189"/>
      <c r="L10" s="192"/>
      <c r="M10" s="189"/>
      <c r="N10" s="188"/>
      <c r="O10" s="190"/>
      <c r="P10" s="193"/>
      <c r="Q10" s="193"/>
      <c r="R10" s="191"/>
      <c r="S10" s="194"/>
      <c r="T10" s="191"/>
      <c r="U10" s="145"/>
      <c r="V10" s="145"/>
      <c r="W10" s="145"/>
      <c r="X10" s="145"/>
      <c r="Y10" s="145"/>
      <c r="Z10" s="195"/>
      <c r="AA10" s="217"/>
      <c r="AB10" s="196"/>
    </row>
    <row r="11" spans="1:28" ht="15.75" customHeight="1" thickBot="1">
      <c r="A11" s="186"/>
      <c r="B11" s="187"/>
      <c r="C11" s="143" t="s">
        <v>171</v>
      </c>
      <c r="D11" s="188"/>
      <c r="E11" s="189"/>
      <c r="F11" s="188"/>
      <c r="G11" s="190"/>
      <c r="H11" s="191"/>
      <c r="I11" s="189"/>
      <c r="J11" s="189"/>
      <c r="K11" s="189"/>
      <c r="L11" s="192"/>
      <c r="M11" s="189"/>
      <c r="N11" s="188"/>
      <c r="O11" s="190"/>
      <c r="P11" s="193"/>
      <c r="Q11" s="193"/>
      <c r="R11" s="191"/>
      <c r="S11" s="194"/>
      <c r="T11" s="191"/>
      <c r="U11" s="146"/>
      <c r="V11" s="146"/>
      <c r="W11" s="175"/>
      <c r="X11" s="146"/>
      <c r="Y11" s="146"/>
      <c r="Z11" s="197"/>
      <c r="AA11" s="218"/>
      <c r="AB11" s="198"/>
    </row>
    <row r="12" spans="1:28" ht="15" customHeight="1">
      <c r="A12" s="186">
        <v>2</v>
      </c>
      <c r="B12" s="187" t="s">
        <v>40</v>
      </c>
      <c r="C12" s="143" t="s">
        <v>172</v>
      </c>
      <c r="D12" s="199">
        <v>0.5</v>
      </c>
      <c r="E12" s="200">
        <v>0.6805555555555555</v>
      </c>
      <c r="F12" s="199">
        <v>0.7083333333333334</v>
      </c>
      <c r="G12" s="201">
        <v>0.014166666666666666</v>
      </c>
      <c r="H12" s="191">
        <v>0</v>
      </c>
      <c r="I12" s="189">
        <v>1</v>
      </c>
      <c r="J12" s="189">
        <v>27</v>
      </c>
      <c r="K12" s="189">
        <v>55</v>
      </c>
      <c r="L12" s="192">
        <v>6</v>
      </c>
      <c r="M12" s="189">
        <v>0</v>
      </c>
      <c r="N12" s="188">
        <v>0</v>
      </c>
      <c r="O12" s="190">
        <v>30</v>
      </c>
      <c r="P12" s="193">
        <v>0</v>
      </c>
      <c r="Q12" s="193">
        <v>0</v>
      </c>
      <c r="R12" s="191">
        <v>42</v>
      </c>
      <c r="S12" s="202">
        <v>0.012847222222222223</v>
      </c>
      <c r="T12" s="191">
        <v>0</v>
      </c>
      <c r="U12" s="182">
        <v>0.04189814814814815</v>
      </c>
      <c r="V12" s="183">
        <v>121</v>
      </c>
      <c r="W12" s="182">
        <v>0.014120370370370368</v>
      </c>
      <c r="X12" s="183">
        <v>41</v>
      </c>
      <c r="Y12" s="183">
        <v>99</v>
      </c>
      <c r="Z12" s="184">
        <f>SUM(Y12*3,X12,V12,T12,R12,Q12,P12,O12,N12,M12,L12,K12,J12,I12,H12)</f>
        <v>620</v>
      </c>
      <c r="AA12" s="216">
        <f>(Z12/$Z$36)</f>
        <v>1.631578947368421</v>
      </c>
      <c r="AB12" s="203">
        <v>4</v>
      </c>
    </row>
    <row r="13" spans="1:28" ht="15" customHeight="1">
      <c r="A13" s="186"/>
      <c r="B13" s="187"/>
      <c r="C13" s="143" t="s">
        <v>173</v>
      </c>
      <c r="D13" s="188"/>
      <c r="E13" s="189"/>
      <c r="F13" s="188"/>
      <c r="G13" s="190"/>
      <c r="H13" s="191"/>
      <c r="I13" s="189"/>
      <c r="J13" s="189"/>
      <c r="K13" s="189"/>
      <c r="L13" s="192"/>
      <c r="M13" s="189"/>
      <c r="N13" s="188"/>
      <c r="O13" s="190"/>
      <c r="P13" s="193"/>
      <c r="Q13" s="193"/>
      <c r="R13" s="191"/>
      <c r="S13" s="194"/>
      <c r="T13" s="191"/>
      <c r="U13" s="145"/>
      <c r="V13" s="145"/>
      <c r="W13" s="145"/>
      <c r="X13" s="145"/>
      <c r="Y13" s="145"/>
      <c r="Z13" s="195"/>
      <c r="AA13" s="217"/>
      <c r="AB13" s="196"/>
    </row>
    <row r="14" spans="1:28" ht="15" customHeight="1">
      <c r="A14" s="186"/>
      <c r="B14" s="187"/>
      <c r="C14" s="143" t="s">
        <v>174</v>
      </c>
      <c r="D14" s="188"/>
      <c r="E14" s="189"/>
      <c r="F14" s="188"/>
      <c r="G14" s="190"/>
      <c r="H14" s="191"/>
      <c r="I14" s="189"/>
      <c r="J14" s="189"/>
      <c r="K14" s="189"/>
      <c r="L14" s="192"/>
      <c r="M14" s="189"/>
      <c r="N14" s="188"/>
      <c r="O14" s="190"/>
      <c r="P14" s="193"/>
      <c r="Q14" s="193"/>
      <c r="R14" s="191"/>
      <c r="S14" s="194"/>
      <c r="T14" s="191"/>
      <c r="U14" s="145"/>
      <c r="V14" s="145"/>
      <c r="W14" s="145"/>
      <c r="X14" s="145"/>
      <c r="Y14" s="145"/>
      <c r="Z14" s="195"/>
      <c r="AA14" s="217"/>
      <c r="AB14" s="196"/>
    </row>
    <row r="15" spans="1:28" ht="15" customHeight="1">
      <c r="A15" s="186"/>
      <c r="B15" s="187"/>
      <c r="C15" s="143" t="s">
        <v>175</v>
      </c>
      <c r="D15" s="188"/>
      <c r="E15" s="189"/>
      <c r="F15" s="188"/>
      <c r="G15" s="190"/>
      <c r="H15" s="191"/>
      <c r="I15" s="189"/>
      <c r="J15" s="189"/>
      <c r="K15" s="189"/>
      <c r="L15" s="192"/>
      <c r="M15" s="189"/>
      <c r="N15" s="188"/>
      <c r="O15" s="190"/>
      <c r="P15" s="193"/>
      <c r="Q15" s="193"/>
      <c r="R15" s="191"/>
      <c r="S15" s="194"/>
      <c r="T15" s="191"/>
      <c r="U15" s="145"/>
      <c r="V15" s="145"/>
      <c r="W15" s="145"/>
      <c r="X15" s="145"/>
      <c r="Y15" s="145"/>
      <c r="Z15" s="195"/>
      <c r="AA15" s="217"/>
      <c r="AB15" s="196"/>
    </row>
    <row r="16" spans="1:28" ht="15" customHeight="1">
      <c r="A16" s="186"/>
      <c r="B16" s="187"/>
      <c r="C16" s="143" t="s">
        <v>176</v>
      </c>
      <c r="D16" s="188"/>
      <c r="E16" s="189"/>
      <c r="F16" s="188"/>
      <c r="G16" s="190"/>
      <c r="H16" s="191"/>
      <c r="I16" s="189"/>
      <c r="J16" s="189"/>
      <c r="K16" s="189"/>
      <c r="L16" s="192"/>
      <c r="M16" s="189"/>
      <c r="N16" s="188"/>
      <c r="O16" s="190"/>
      <c r="P16" s="193"/>
      <c r="Q16" s="193"/>
      <c r="R16" s="191"/>
      <c r="S16" s="194"/>
      <c r="T16" s="191"/>
      <c r="U16" s="145"/>
      <c r="V16" s="145"/>
      <c r="W16" s="145"/>
      <c r="X16" s="145"/>
      <c r="Y16" s="145"/>
      <c r="Z16" s="195"/>
      <c r="AA16" s="217"/>
      <c r="AB16" s="196"/>
    </row>
    <row r="17" spans="1:28" ht="15.75" customHeight="1" thickBot="1">
      <c r="A17" s="186"/>
      <c r="B17" s="187"/>
      <c r="C17" s="143" t="s">
        <v>177</v>
      </c>
      <c r="D17" s="188"/>
      <c r="E17" s="189"/>
      <c r="F17" s="188"/>
      <c r="G17" s="190"/>
      <c r="H17" s="191"/>
      <c r="I17" s="189"/>
      <c r="J17" s="189"/>
      <c r="K17" s="189"/>
      <c r="L17" s="192"/>
      <c r="M17" s="189"/>
      <c r="N17" s="188"/>
      <c r="O17" s="190"/>
      <c r="P17" s="193"/>
      <c r="Q17" s="193"/>
      <c r="R17" s="191"/>
      <c r="S17" s="194"/>
      <c r="T17" s="191"/>
      <c r="U17" s="146"/>
      <c r="V17" s="146"/>
      <c r="W17" s="175"/>
      <c r="X17" s="146"/>
      <c r="Y17" s="146"/>
      <c r="Z17" s="197"/>
      <c r="AA17" s="218"/>
      <c r="AB17" s="198"/>
    </row>
    <row r="18" spans="1:28" ht="15" customHeight="1">
      <c r="A18" s="186">
        <v>3</v>
      </c>
      <c r="B18" s="187" t="s">
        <v>38</v>
      </c>
      <c r="C18" s="116" t="s">
        <v>178</v>
      </c>
      <c r="D18" s="199">
        <v>0.5277777777777778</v>
      </c>
      <c r="E18" s="200">
        <v>0.7083333333333334</v>
      </c>
      <c r="F18" s="199">
        <v>0.7361111111111112</v>
      </c>
      <c r="G18" s="204" t="s">
        <v>179</v>
      </c>
      <c r="H18" s="191">
        <v>104</v>
      </c>
      <c r="I18" s="189">
        <v>5</v>
      </c>
      <c r="J18" s="189">
        <v>5</v>
      </c>
      <c r="K18" s="189">
        <v>105</v>
      </c>
      <c r="L18" s="192">
        <v>100</v>
      </c>
      <c r="M18" s="189">
        <v>100</v>
      </c>
      <c r="N18" s="188">
        <v>100</v>
      </c>
      <c r="O18" s="190">
        <v>0</v>
      </c>
      <c r="P18" s="193">
        <v>12</v>
      </c>
      <c r="Q18" s="193">
        <v>6</v>
      </c>
      <c r="R18" s="191">
        <v>66</v>
      </c>
      <c r="S18" s="202">
        <v>0</v>
      </c>
      <c r="T18" s="191">
        <v>140</v>
      </c>
      <c r="U18" s="182">
        <v>0.034722222222222224</v>
      </c>
      <c r="V18" s="183">
        <v>100</v>
      </c>
      <c r="W18" s="182">
        <v>0.006944444444444444</v>
      </c>
      <c r="X18" s="183">
        <v>20</v>
      </c>
      <c r="Y18" s="183">
        <v>99</v>
      </c>
      <c r="Z18" s="184">
        <f>SUM(Y18*3,X18,V18,T18,R18,Q18,P18,O18,N18,M18,L18,K18,J18,I18,H18)</f>
        <v>1160</v>
      </c>
      <c r="AA18" s="216">
        <f>(Z18/$Z$36)</f>
        <v>3.0526315789473686</v>
      </c>
      <c r="AB18" s="203">
        <v>7</v>
      </c>
    </row>
    <row r="19" spans="1:28" ht="15" customHeight="1">
      <c r="A19" s="186"/>
      <c r="B19" s="187"/>
      <c r="C19" s="116" t="s">
        <v>180</v>
      </c>
      <c r="D19" s="188"/>
      <c r="E19" s="189"/>
      <c r="F19" s="188"/>
      <c r="G19" s="205"/>
      <c r="H19" s="191"/>
      <c r="I19" s="189"/>
      <c r="J19" s="189"/>
      <c r="K19" s="189"/>
      <c r="L19" s="192"/>
      <c r="M19" s="189"/>
      <c r="N19" s="188"/>
      <c r="O19" s="190"/>
      <c r="P19" s="193"/>
      <c r="Q19" s="193"/>
      <c r="R19" s="191"/>
      <c r="S19" s="194"/>
      <c r="T19" s="191"/>
      <c r="U19" s="145"/>
      <c r="V19" s="145"/>
      <c r="W19" s="145"/>
      <c r="X19" s="145"/>
      <c r="Y19" s="145"/>
      <c r="Z19" s="195"/>
      <c r="AA19" s="217"/>
      <c r="AB19" s="196"/>
    </row>
    <row r="20" spans="1:28" ht="15" customHeight="1">
      <c r="A20" s="186"/>
      <c r="B20" s="187"/>
      <c r="C20" s="116" t="s">
        <v>181</v>
      </c>
      <c r="D20" s="188"/>
      <c r="E20" s="189"/>
      <c r="F20" s="188"/>
      <c r="G20" s="205"/>
      <c r="H20" s="191"/>
      <c r="I20" s="189"/>
      <c r="J20" s="189"/>
      <c r="K20" s="189"/>
      <c r="L20" s="192"/>
      <c r="M20" s="189"/>
      <c r="N20" s="188"/>
      <c r="O20" s="190"/>
      <c r="P20" s="193"/>
      <c r="Q20" s="193"/>
      <c r="R20" s="191"/>
      <c r="S20" s="194"/>
      <c r="T20" s="191"/>
      <c r="U20" s="145"/>
      <c r="V20" s="145"/>
      <c r="W20" s="145"/>
      <c r="X20" s="145"/>
      <c r="Y20" s="145"/>
      <c r="Z20" s="195"/>
      <c r="AA20" s="217"/>
      <c r="AB20" s="196"/>
    </row>
    <row r="21" spans="1:28" ht="15" customHeight="1">
      <c r="A21" s="186"/>
      <c r="B21" s="187"/>
      <c r="C21" s="143" t="s">
        <v>182</v>
      </c>
      <c r="D21" s="188"/>
      <c r="E21" s="189"/>
      <c r="F21" s="188"/>
      <c r="G21" s="205"/>
      <c r="H21" s="191"/>
      <c r="I21" s="189"/>
      <c r="J21" s="189"/>
      <c r="K21" s="189"/>
      <c r="L21" s="192"/>
      <c r="M21" s="189"/>
      <c r="N21" s="188"/>
      <c r="O21" s="190"/>
      <c r="P21" s="193"/>
      <c r="Q21" s="193"/>
      <c r="R21" s="191"/>
      <c r="S21" s="194"/>
      <c r="T21" s="191"/>
      <c r="U21" s="145"/>
      <c r="V21" s="145"/>
      <c r="W21" s="145"/>
      <c r="X21" s="145"/>
      <c r="Y21" s="145"/>
      <c r="Z21" s="195"/>
      <c r="AA21" s="217"/>
      <c r="AB21" s="196"/>
    </row>
    <row r="22" spans="1:28" ht="15" customHeight="1">
      <c r="A22" s="186"/>
      <c r="B22" s="187"/>
      <c r="C22" s="143" t="s">
        <v>183</v>
      </c>
      <c r="D22" s="188"/>
      <c r="E22" s="189"/>
      <c r="F22" s="188"/>
      <c r="G22" s="205"/>
      <c r="H22" s="191"/>
      <c r="I22" s="189"/>
      <c r="J22" s="189"/>
      <c r="K22" s="189"/>
      <c r="L22" s="192"/>
      <c r="M22" s="189"/>
      <c r="N22" s="188"/>
      <c r="O22" s="190"/>
      <c r="P22" s="193"/>
      <c r="Q22" s="193"/>
      <c r="R22" s="191"/>
      <c r="S22" s="194"/>
      <c r="T22" s="191"/>
      <c r="U22" s="145"/>
      <c r="V22" s="145"/>
      <c r="W22" s="145"/>
      <c r="X22" s="145"/>
      <c r="Y22" s="145"/>
      <c r="Z22" s="195"/>
      <c r="AA22" s="217"/>
      <c r="AB22" s="196"/>
    </row>
    <row r="23" spans="1:28" ht="15.75" customHeight="1" thickBot="1">
      <c r="A23" s="186"/>
      <c r="B23" s="187"/>
      <c r="C23" s="143" t="s">
        <v>184</v>
      </c>
      <c r="D23" s="188"/>
      <c r="E23" s="189"/>
      <c r="F23" s="188"/>
      <c r="G23" s="206"/>
      <c r="H23" s="191"/>
      <c r="I23" s="189"/>
      <c r="J23" s="189"/>
      <c r="K23" s="189"/>
      <c r="L23" s="192"/>
      <c r="M23" s="189"/>
      <c r="N23" s="188"/>
      <c r="O23" s="190"/>
      <c r="P23" s="193"/>
      <c r="Q23" s="193"/>
      <c r="R23" s="191"/>
      <c r="S23" s="194"/>
      <c r="T23" s="191"/>
      <c r="U23" s="146"/>
      <c r="V23" s="146"/>
      <c r="W23" s="175"/>
      <c r="X23" s="146"/>
      <c r="Y23" s="146"/>
      <c r="Z23" s="197"/>
      <c r="AA23" s="218"/>
      <c r="AB23" s="198"/>
    </row>
    <row r="24" spans="1:28" ht="15" customHeight="1">
      <c r="A24" s="186">
        <v>4</v>
      </c>
      <c r="B24" s="187" t="s">
        <v>39</v>
      </c>
      <c r="C24" s="116" t="s">
        <v>185</v>
      </c>
      <c r="D24" s="199">
        <v>0.5555555555555556</v>
      </c>
      <c r="E24" s="200">
        <v>0.7361111111111112</v>
      </c>
      <c r="F24" s="199">
        <v>0.7638888888888888</v>
      </c>
      <c r="G24" s="201">
        <v>0.013622685185185184</v>
      </c>
      <c r="H24" s="191">
        <v>2</v>
      </c>
      <c r="I24" s="189">
        <v>1</v>
      </c>
      <c r="J24" s="189">
        <v>8</v>
      </c>
      <c r="K24" s="189">
        <v>63</v>
      </c>
      <c r="L24" s="192">
        <v>3</v>
      </c>
      <c r="M24" s="189">
        <v>0</v>
      </c>
      <c r="N24" s="188">
        <v>0</v>
      </c>
      <c r="O24" s="190">
        <v>6</v>
      </c>
      <c r="P24" s="193">
        <v>0</v>
      </c>
      <c r="Q24" s="193">
        <v>0</v>
      </c>
      <c r="R24" s="191">
        <v>6</v>
      </c>
      <c r="S24" s="202">
        <v>0.024305555555555556</v>
      </c>
      <c r="T24" s="191">
        <v>120</v>
      </c>
      <c r="U24" s="182">
        <v>0.0625</v>
      </c>
      <c r="V24" s="183">
        <v>180</v>
      </c>
      <c r="W24" s="182">
        <v>0.034722222222222224</v>
      </c>
      <c r="X24" s="183">
        <v>100</v>
      </c>
      <c r="Y24" s="183">
        <v>99</v>
      </c>
      <c r="Z24" s="184">
        <f>SUM(Y24*3,X24,V24,T24,R24,Q24,P24,O24,N24,M24,L24,K24,J24,I24,H24)</f>
        <v>786</v>
      </c>
      <c r="AA24" s="216">
        <f>(Z24/$Z$36)</f>
        <v>2.068421052631579</v>
      </c>
      <c r="AB24" s="203">
        <v>5</v>
      </c>
    </row>
    <row r="25" spans="1:28" ht="15" customHeight="1">
      <c r="A25" s="186"/>
      <c r="B25" s="187"/>
      <c r="C25" s="116" t="s">
        <v>186</v>
      </c>
      <c r="D25" s="188"/>
      <c r="E25" s="189"/>
      <c r="F25" s="188"/>
      <c r="G25" s="190"/>
      <c r="H25" s="191"/>
      <c r="I25" s="189"/>
      <c r="J25" s="189"/>
      <c r="K25" s="189"/>
      <c r="L25" s="192"/>
      <c r="M25" s="189"/>
      <c r="N25" s="188"/>
      <c r="O25" s="190"/>
      <c r="P25" s="193"/>
      <c r="Q25" s="193"/>
      <c r="R25" s="191"/>
      <c r="S25" s="194"/>
      <c r="T25" s="191"/>
      <c r="U25" s="145"/>
      <c r="V25" s="145"/>
      <c r="W25" s="145"/>
      <c r="X25" s="145"/>
      <c r="Y25" s="145"/>
      <c r="Z25" s="195"/>
      <c r="AA25" s="217"/>
      <c r="AB25" s="196"/>
    </row>
    <row r="26" spans="1:28" ht="15" customHeight="1">
      <c r="A26" s="186"/>
      <c r="B26" s="187"/>
      <c r="C26" s="116" t="s">
        <v>187</v>
      </c>
      <c r="D26" s="188"/>
      <c r="E26" s="189"/>
      <c r="F26" s="188"/>
      <c r="G26" s="190"/>
      <c r="H26" s="191"/>
      <c r="I26" s="189"/>
      <c r="J26" s="189"/>
      <c r="K26" s="189"/>
      <c r="L26" s="192"/>
      <c r="M26" s="189"/>
      <c r="N26" s="188"/>
      <c r="O26" s="190"/>
      <c r="P26" s="193"/>
      <c r="Q26" s="193"/>
      <c r="R26" s="191"/>
      <c r="S26" s="194"/>
      <c r="T26" s="191"/>
      <c r="U26" s="145"/>
      <c r="V26" s="145"/>
      <c r="W26" s="145"/>
      <c r="X26" s="145"/>
      <c r="Y26" s="145"/>
      <c r="Z26" s="195"/>
      <c r="AA26" s="217"/>
      <c r="AB26" s="196"/>
    </row>
    <row r="27" spans="1:28" ht="15" customHeight="1">
      <c r="A27" s="186"/>
      <c r="B27" s="187"/>
      <c r="C27" s="143" t="s">
        <v>188</v>
      </c>
      <c r="D27" s="188"/>
      <c r="E27" s="189"/>
      <c r="F27" s="188"/>
      <c r="G27" s="190"/>
      <c r="H27" s="191"/>
      <c r="I27" s="189"/>
      <c r="J27" s="189"/>
      <c r="K27" s="189"/>
      <c r="L27" s="192"/>
      <c r="M27" s="189"/>
      <c r="N27" s="188"/>
      <c r="O27" s="190"/>
      <c r="P27" s="193"/>
      <c r="Q27" s="193"/>
      <c r="R27" s="191"/>
      <c r="S27" s="194"/>
      <c r="T27" s="191"/>
      <c r="U27" s="145"/>
      <c r="V27" s="145"/>
      <c r="W27" s="145"/>
      <c r="X27" s="145"/>
      <c r="Y27" s="145"/>
      <c r="Z27" s="195"/>
      <c r="AA27" s="217"/>
      <c r="AB27" s="196"/>
    </row>
    <row r="28" spans="1:28" ht="15" customHeight="1">
      <c r="A28" s="186"/>
      <c r="B28" s="187"/>
      <c r="C28" s="143" t="s">
        <v>189</v>
      </c>
      <c r="D28" s="188"/>
      <c r="E28" s="189"/>
      <c r="F28" s="188"/>
      <c r="G28" s="190"/>
      <c r="H28" s="191"/>
      <c r="I28" s="189"/>
      <c r="J28" s="189"/>
      <c r="K28" s="189"/>
      <c r="L28" s="192"/>
      <c r="M28" s="189"/>
      <c r="N28" s="188"/>
      <c r="O28" s="190"/>
      <c r="P28" s="193"/>
      <c r="Q28" s="193"/>
      <c r="R28" s="191"/>
      <c r="S28" s="194"/>
      <c r="T28" s="191"/>
      <c r="U28" s="145"/>
      <c r="V28" s="145"/>
      <c r="W28" s="145"/>
      <c r="X28" s="145"/>
      <c r="Y28" s="145"/>
      <c r="Z28" s="195"/>
      <c r="AA28" s="217"/>
      <c r="AB28" s="196"/>
    </row>
    <row r="29" spans="1:28" ht="15.75" customHeight="1" thickBot="1">
      <c r="A29" s="186"/>
      <c r="B29" s="187"/>
      <c r="C29" s="143" t="s">
        <v>190</v>
      </c>
      <c r="D29" s="188"/>
      <c r="E29" s="189"/>
      <c r="F29" s="188"/>
      <c r="G29" s="190"/>
      <c r="H29" s="191"/>
      <c r="I29" s="189"/>
      <c r="J29" s="189"/>
      <c r="K29" s="189"/>
      <c r="L29" s="192"/>
      <c r="M29" s="189"/>
      <c r="N29" s="188"/>
      <c r="O29" s="190"/>
      <c r="P29" s="193"/>
      <c r="Q29" s="193"/>
      <c r="R29" s="191"/>
      <c r="S29" s="194"/>
      <c r="T29" s="191"/>
      <c r="U29" s="146"/>
      <c r="V29" s="146"/>
      <c r="W29" s="175"/>
      <c r="X29" s="146"/>
      <c r="Y29" s="146"/>
      <c r="Z29" s="197"/>
      <c r="AA29" s="218"/>
      <c r="AB29" s="198"/>
    </row>
    <row r="30" spans="1:28" ht="15" customHeight="1">
      <c r="A30" s="186">
        <v>5</v>
      </c>
      <c r="B30" s="187" t="s">
        <v>34</v>
      </c>
      <c r="C30" s="143" t="s">
        <v>191</v>
      </c>
      <c r="D30" s="199">
        <v>0.5833333333333334</v>
      </c>
      <c r="E30" s="200">
        <v>0.7638888888888888</v>
      </c>
      <c r="F30" s="199">
        <v>0.7916666666666666</v>
      </c>
      <c r="G30" s="201">
        <v>0.01940972222222222</v>
      </c>
      <c r="H30" s="191">
        <v>10</v>
      </c>
      <c r="I30" s="189">
        <v>3</v>
      </c>
      <c r="J30" s="189">
        <v>6</v>
      </c>
      <c r="K30" s="189">
        <v>6</v>
      </c>
      <c r="L30" s="192">
        <v>0</v>
      </c>
      <c r="M30" s="189">
        <v>0</v>
      </c>
      <c r="N30" s="188">
        <v>0</v>
      </c>
      <c r="O30" s="190">
        <v>0</v>
      </c>
      <c r="P30" s="193">
        <v>0</v>
      </c>
      <c r="Q30" s="193">
        <v>0</v>
      </c>
      <c r="R30" s="191">
        <v>0</v>
      </c>
      <c r="S30" s="202">
        <v>0.01537037037037037</v>
      </c>
      <c r="T30" s="191">
        <v>3</v>
      </c>
      <c r="U30" s="182">
        <v>0.02847222222222222</v>
      </c>
      <c r="V30" s="183">
        <v>82</v>
      </c>
      <c r="W30" s="182">
        <v>0.0006944444444444445</v>
      </c>
      <c r="X30" s="183">
        <v>2</v>
      </c>
      <c r="Y30" s="183">
        <v>99</v>
      </c>
      <c r="Z30" s="184">
        <f>SUM(Y30*3,X30,V30,T30,R30,Q30,P30,O30,N30,M30,L30,K30,J30,I30,H30)</f>
        <v>409</v>
      </c>
      <c r="AA30" s="216">
        <f>(Z30/$Z$36)</f>
        <v>1.0763157894736841</v>
      </c>
      <c r="AB30" s="203" t="s">
        <v>90</v>
      </c>
    </row>
    <row r="31" spans="1:28" ht="15" customHeight="1">
      <c r="A31" s="186"/>
      <c r="B31" s="187"/>
      <c r="C31" s="143" t="s">
        <v>192</v>
      </c>
      <c r="D31" s="188"/>
      <c r="E31" s="189"/>
      <c r="F31" s="188"/>
      <c r="G31" s="190"/>
      <c r="H31" s="191"/>
      <c r="I31" s="189"/>
      <c r="J31" s="189"/>
      <c r="K31" s="189"/>
      <c r="L31" s="192"/>
      <c r="M31" s="189"/>
      <c r="N31" s="188"/>
      <c r="O31" s="190"/>
      <c r="P31" s="193"/>
      <c r="Q31" s="193"/>
      <c r="R31" s="191"/>
      <c r="S31" s="194"/>
      <c r="T31" s="191"/>
      <c r="U31" s="145"/>
      <c r="V31" s="145"/>
      <c r="W31" s="145"/>
      <c r="X31" s="145"/>
      <c r="Y31" s="145"/>
      <c r="Z31" s="195"/>
      <c r="AA31" s="217"/>
      <c r="AB31" s="196"/>
    </row>
    <row r="32" spans="1:28" ht="15" customHeight="1">
      <c r="A32" s="186"/>
      <c r="B32" s="187"/>
      <c r="C32" s="143" t="s">
        <v>193</v>
      </c>
      <c r="D32" s="188"/>
      <c r="E32" s="189"/>
      <c r="F32" s="188"/>
      <c r="G32" s="190"/>
      <c r="H32" s="191"/>
      <c r="I32" s="189"/>
      <c r="J32" s="189"/>
      <c r="K32" s="189"/>
      <c r="L32" s="192"/>
      <c r="M32" s="189"/>
      <c r="N32" s="188"/>
      <c r="O32" s="190"/>
      <c r="P32" s="193"/>
      <c r="Q32" s="193"/>
      <c r="R32" s="191"/>
      <c r="S32" s="194"/>
      <c r="T32" s="191"/>
      <c r="U32" s="145"/>
      <c r="V32" s="145"/>
      <c r="W32" s="145"/>
      <c r="X32" s="145"/>
      <c r="Y32" s="145"/>
      <c r="Z32" s="195"/>
      <c r="AA32" s="217"/>
      <c r="AB32" s="196"/>
    </row>
    <row r="33" spans="1:28" ht="15" customHeight="1">
      <c r="A33" s="186"/>
      <c r="B33" s="187"/>
      <c r="C33" s="143" t="s">
        <v>194</v>
      </c>
      <c r="D33" s="188"/>
      <c r="E33" s="189"/>
      <c r="F33" s="188"/>
      <c r="G33" s="190"/>
      <c r="H33" s="191"/>
      <c r="I33" s="189"/>
      <c r="J33" s="189"/>
      <c r="K33" s="189"/>
      <c r="L33" s="192"/>
      <c r="M33" s="189"/>
      <c r="N33" s="188"/>
      <c r="O33" s="190"/>
      <c r="P33" s="193"/>
      <c r="Q33" s="193"/>
      <c r="R33" s="191"/>
      <c r="S33" s="194"/>
      <c r="T33" s="191"/>
      <c r="U33" s="145"/>
      <c r="V33" s="145"/>
      <c r="W33" s="145"/>
      <c r="X33" s="145"/>
      <c r="Y33" s="145"/>
      <c r="Z33" s="195"/>
      <c r="AA33" s="217"/>
      <c r="AB33" s="196"/>
    </row>
    <row r="34" spans="1:28" ht="15" customHeight="1">
      <c r="A34" s="186"/>
      <c r="B34" s="187"/>
      <c r="C34" s="143" t="s">
        <v>195</v>
      </c>
      <c r="D34" s="188"/>
      <c r="E34" s="189"/>
      <c r="F34" s="188"/>
      <c r="G34" s="190"/>
      <c r="H34" s="191"/>
      <c r="I34" s="189"/>
      <c r="J34" s="189"/>
      <c r="K34" s="189"/>
      <c r="L34" s="192"/>
      <c r="M34" s="189"/>
      <c r="N34" s="188"/>
      <c r="O34" s="190"/>
      <c r="P34" s="193"/>
      <c r="Q34" s="193"/>
      <c r="R34" s="191"/>
      <c r="S34" s="194"/>
      <c r="T34" s="191"/>
      <c r="U34" s="145"/>
      <c r="V34" s="145"/>
      <c r="W34" s="145"/>
      <c r="X34" s="145"/>
      <c r="Y34" s="145"/>
      <c r="Z34" s="195"/>
      <c r="AA34" s="217"/>
      <c r="AB34" s="196"/>
    </row>
    <row r="35" spans="1:28" ht="15.75" customHeight="1" thickBot="1">
      <c r="A35" s="186"/>
      <c r="B35" s="187"/>
      <c r="C35" s="143" t="s">
        <v>196</v>
      </c>
      <c r="D35" s="188"/>
      <c r="E35" s="189"/>
      <c r="F35" s="188"/>
      <c r="G35" s="190"/>
      <c r="H35" s="191"/>
      <c r="I35" s="189"/>
      <c r="J35" s="189"/>
      <c r="K35" s="189"/>
      <c r="L35" s="192"/>
      <c r="M35" s="189"/>
      <c r="N35" s="188"/>
      <c r="O35" s="190"/>
      <c r="P35" s="193"/>
      <c r="Q35" s="193"/>
      <c r="R35" s="191"/>
      <c r="S35" s="194"/>
      <c r="T35" s="191"/>
      <c r="U35" s="146"/>
      <c r="V35" s="146"/>
      <c r="W35" s="175"/>
      <c r="X35" s="146"/>
      <c r="Y35" s="146"/>
      <c r="Z35" s="197"/>
      <c r="AA35" s="218"/>
      <c r="AB35" s="198"/>
    </row>
    <row r="36" spans="1:28" ht="15" customHeight="1">
      <c r="A36" s="186">
        <v>6</v>
      </c>
      <c r="B36" s="187" t="s">
        <v>43</v>
      </c>
      <c r="C36" s="116" t="s">
        <v>197</v>
      </c>
      <c r="D36" s="199">
        <v>0.611111111111111</v>
      </c>
      <c r="E36" s="200">
        <v>0.7916666666666666</v>
      </c>
      <c r="F36" s="199">
        <v>0.8194444444444445</v>
      </c>
      <c r="G36" s="201">
        <v>0.01300925925925926</v>
      </c>
      <c r="H36" s="191">
        <v>0</v>
      </c>
      <c r="I36" s="189">
        <v>0</v>
      </c>
      <c r="J36" s="189">
        <v>2</v>
      </c>
      <c r="K36" s="189">
        <v>0</v>
      </c>
      <c r="L36" s="192">
        <v>0</v>
      </c>
      <c r="M36" s="189">
        <v>0</v>
      </c>
      <c r="N36" s="188">
        <v>0</v>
      </c>
      <c r="O36" s="190">
        <v>0</v>
      </c>
      <c r="P36" s="193">
        <v>0</v>
      </c>
      <c r="Q36" s="193">
        <v>0</v>
      </c>
      <c r="R36" s="191">
        <v>0</v>
      </c>
      <c r="S36" s="202">
        <v>0.01238425925925926</v>
      </c>
      <c r="T36" s="191">
        <v>3</v>
      </c>
      <c r="U36" s="182">
        <v>0.027083333333333334</v>
      </c>
      <c r="V36" s="183">
        <v>78</v>
      </c>
      <c r="W36" s="182">
        <v>0</v>
      </c>
      <c r="X36" s="183">
        <v>0</v>
      </c>
      <c r="Y36" s="183">
        <v>99</v>
      </c>
      <c r="Z36" s="184">
        <f>SUM(Y36*3,X36,V36,T36,R36,Q36,P36,O36,N36,M36,L36,K36,J36,I36,H36)</f>
        <v>380</v>
      </c>
      <c r="AA36" s="216">
        <f>(Z36/$Z$36)</f>
        <v>1</v>
      </c>
      <c r="AB36" s="203" t="s">
        <v>89</v>
      </c>
    </row>
    <row r="37" spans="1:28" ht="15" customHeight="1">
      <c r="A37" s="186"/>
      <c r="B37" s="187"/>
      <c r="C37" s="116" t="s">
        <v>198</v>
      </c>
      <c r="D37" s="188"/>
      <c r="E37" s="189"/>
      <c r="F37" s="188"/>
      <c r="G37" s="190"/>
      <c r="H37" s="191"/>
      <c r="I37" s="189"/>
      <c r="J37" s="189"/>
      <c r="K37" s="189"/>
      <c r="L37" s="192"/>
      <c r="M37" s="189"/>
      <c r="N37" s="188"/>
      <c r="O37" s="190"/>
      <c r="P37" s="193"/>
      <c r="Q37" s="193"/>
      <c r="R37" s="191"/>
      <c r="S37" s="194"/>
      <c r="T37" s="191"/>
      <c r="U37" s="145"/>
      <c r="V37" s="145"/>
      <c r="W37" s="145"/>
      <c r="X37" s="145"/>
      <c r="Y37" s="145"/>
      <c r="Z37" s="195"/>
      <c r="AA37" s="217"/>
      <c r="AB37" s="196"/>
    </row>
    <row r="38" spans="1:28" ht="15" customHeight="1">
      <c r="A38" s="186"/>
      <c r="B38" s="187"/>
      <c r="C38" s="116" t="s">
        <v>199</v>
      </c>
      <c r="D38" s="188"/>
      <c r="E38" s="189"/>
      <c r="F38" s="188"/>
      <c r="G38" s="190"/>
      <c r="H38" s="191"/>
      <c r="I38" s="189"/>
      <c r="J38" s="189"/>
      <c r="K38" s="189"/>
      <c r="L38" s="192"/>
      <c r="M38" s="189"/>
      <c r="N38" s="188"/>
      <c r="O38" s="190"/>
      <c r="P38" s="193"/>
      <c r="Q38" s="193"/>
      <c r="R38" s="191"/>
      <c r="S38" s="194"/>
      <c r="T38" s="191"/>
      <c r="U38" s="145"/>
      <c r="V38" s="145"/>
      <c r="W38" s="145"/>
      <c r="X38" s="145"/>
      <c r="Y38" s="145"/>
      <c r="Z38" s="195"/>
      <c r="AA38" s="217"/>
      <c r="AB38" s="196"/>
    </row>
    <row r="39" spans="1:28" ht="15" customHeight="1">
      <c r="A39" s="186"/>
      <c r="B39" s="187"/>
      <c r="C39" s="143" t="s">
        <v>200</v>
      </c>
      <c r="D39" s="188"/>
      <c r="E39" s="189"/>
      <c r="F39" s="188"/>
      <c r="G39" s="190"/>
      <c r="H39" s="191"/>
      <c r="I39" s="189"/>
      <c r="J39" s="189"/>
      <c r="K39" s="189"/>
      <c r="L39" s="192"/>
      <c r="M39" s="189"/>
      <c r="N39" s="188"/>
      <c r="O39" s="190"/>
      <c r="P39" s="193"/>
      <c r="Q39" s="193"/>
      <c r="R39" s="191"/>
      <c r="S39" s="194"/>
      <c r="T39" s="191"/>
      <c r="U39" s="145"/>
      <c r="V39" s="145"/>
      <c r="W39" s="145"/>
      <c r="X39" s="145"/>
      <c r="Y39" s="145"/>
      <c r="Z39" s="195"/>
      <c r="AA39" s="217"/>
      <c r="AB39" s="196"/>
    </row>
    <row r="40" spans="1:28" ht="15" customHeight="1">
      <c r="A40" s="186"/>
      <c r="B40" s="187"/>
      <c r="C40" s="143" t="s">
        <v>201</v>
      </c>
      <c r="D40" s="188"/>
      <c r="E40" s="189"/>
      <c r="F40" s="188"/>
      <c r="G40" s="190"/>
      <c r="H40" s="191"/>
      <c r="I40" s="189"/>
      <c r="J40" s="189"/>
      <c r="K40" s="189"/>
      <c r="L40" s="192"/>
      <c r="M40" s="189"/>
      <c r="N40" s="188"/>
      <c r="O40" s="190"/>
      <c r="P40" s="193"/>
      <c r="Q40" s="193"/>
      <c r="R40" s="191"/>
      <c r="S40" s="194"/>
      <c r="T40" s="191"/>
      <c r="U40" s="145"/>
      <c r="V40" s="145"/>
      <c r="W40" s="145"/>
      <c r="X40" s="145"/>
      <c r="Y40" s="145"/>
      <c r="Z40" s="195"/>
      <c r="AA40" s="217"/>
      <c r="AB40" s="196"/>
    </row>
    <row r="41" spans="1:28" ht="15.75" customHeight="1" thickBot="1">
      <c r="A41" s="186"/>
      <c r="B41" s="187"/>
      <c r="C41" s="143" t="s">
        <v>202</v>
      </c>
      <c r="D41" s="188"/>
      <c r="E41" s="189"/>
      <c r="F41" s="188"/>
      <c r="G41" s="190"/>
      <c r="H41" s="191"/>
      <c r="I41" s="189"/>
      <c r="J41" s="189"/>
      <c r="K41" s="189"/>
      <c r="L41" s="192"/>
      <c r="M41" s="189"/>
      <c r="N41" s="188"/>
      <c r="O41" s="190"/>
      <c r="P41" s="193"/>
      <c r="Q41" s="193"/>
      <c r="R41" s="191"/>
      <c r="S41" s="194"/>
      <c r="T41" s="191"/>
      <c r="U41" s="146"/>
      <c r="V41" s="146"/>
      <c r="W41" s="175"/>
      <c r="X41" s="146"/>
      <c r="Y41" s="146"/>
      <c r="Z41" s="197"/>
      <c r="AA41" s="218"/>
      <c r="AB41" s="198"/>
    </row>
    <row r="42" spans="1:28" ht="15" customHeight="1">
      <c r="A42" s="186">
        <v>7</v>
      </c>
      <c r="B42" s="187" t="s">
        <v>24</v>
      </c>
      <c r="C42" s="143" t="s">
        <v>203</v>
      </c>
      <c r="D42" s="199">
        <v>0.638888888888889</v>
      </c>
      <c r="E42" s="200">
        <v>0.8194444444444445</v>
      </c>
      <c r="F42" s="199">
        <v>0.8472222222222222</v>
      </c>
      <c r="G42" s="201">
        <v>0.011932870370370371</v>
      </c>
      <c r="H42" s="191">
        <v>8</v>
      </c>
      <c r="I42" s="189">
        <v>30</v>
      </c>
      <c r="J42" s="189">
        <v>108</v>
      </c>
      <c r="K42" s="189">
        <v>51</v>
      </c>
      <c r="L42" s="192">
        <v>20</v>
      </c>
      <c r="M42" s="189">
        <v>0</v>
      </c>
      <c r="N42" s="188">
        <v>0</v>
      </c>
      <c r="O42" s="190">
        <v>0</v>
      </c>
      <c r="P42" s="193">
        <v>0</v>
      </c>
      <c r="Q42" s="193">
        <v>0</v>
      </c>
      <c r="R42" s="191">
        <v>24</v>
      </c>
      <c r="S42" s="202">
        <v>0.024305555555555556</v>
      </c>
      <c r="T42" s="191">
        <v>140</v>
      </c>
      <c r="U42" s="182">
        <v>0.05625</v>
      </c>
      <c r="V42" s="183">
        <v>162</v>
      </c>
      <c r="W42" s="182">
        <v>0.02847222222222222</v>
      </c>
      <c r="X42" s="183">
        <v>82</v>
      </c>
      <c r="Y42" s="183">
        <v>99</v>
      </c>
      <c r="Z42" s="184">
        <f>SUM(Y42*3,X42,V42,T42,R42,Q42,P42,O42,N42,M42,L42,K42,J42,I42,H42)</f>
        <v>922</v>
      </c>
      <c r="AA42" s="216">
        <f>(Z42/$Z$36)</f>
        <v>2.4263157894736844</v>
      </c>
      <c r="AB42" s="203">
        <v>6</v>
      </c>
    </row>
    <row r="43" spans="1:28" ht="15" customHeight="1">
      <c r="A43" s="186"/>
      <c r="B43" s="187"/>
      <c r="C43" s="143" t="s">
        <v>204</v>
      </c>
      <c r="D43" s="188"/>
      <c r="E43" s="189"/>
      <c r="F43" s="188"/>
      <c r="G43" s="190"/>
      <c r="H43" s="191"/>
      <c r="I43" s="189"/>
      <c r="J43" s="189"/>
      <c r="K43" s="189"/>
      <c r="L43" s="192"/>
      <c r="M43" s="189"/>
      <c r="N43" s="188"/>
      <c r="O43" s="190"/>
      <c r="P43" s="193"/>
      <c r="Q43" s="193"/>
      <c r="R43" s="191"/>
      <c r="S43" s="194"/>
      <c r="T43" s="191"/>
      <c r="U43" s="145"/>
      <c r="V43" s="145"/>
      <c r="W43" s="145"/>
      <c r="X43" s="145"/>
      <c r="Y43" s="145"/>
      <c r="Z43" s="195"/>
      <c r="AA43" s="217"/>
      <c r="AB43" s="196"/>
    </row>
    <row r="44" spans="1:28" ht="15" customHeight="1">
      <c r="A44" s="186"/>
      <c r="B44" s="187"/>
      <c r="C44" s="143" t="s">
        <v>205</v>
      </c>
      <c r="D44" s="188"/>
      <c r="E44" s="189"/>
      <c r="F44" s="188"/>
      <c r="G44" s="190"/>
      <c r="H44" s="191"/>
      <c r="I44" s="189"/>
      <c r="J44" s="189"/>
      <c r="K44" s="189"/>
      <c r="L44" s="192"/>
      <c r="M44" s="189"/>
      <c r="N44" s="188"/>
      <c r="O44" s="190"/>
      <c r="P44" s="193"/>
      <c r="Q44" s="193"/>
      <c r="R44" s="191"/>
      <c r="S44" s="194"/>
      <c r="T44" s="191"/>
      <c r="U44" s="145"/>
      <c r="V44" s="145"/>
      <c r="W44" s="145"/>
      <c r="X44" s="145"/>
      <c r="Y44" s="145"/>
      <c r="Z44" s="195"/>
      <c r="AA44" s="217"/>
      <c r="AB44" s="196"/>
    </row>
    <row r="45" spans="1:28" ht="15" customHeight="1">
      <c r="A45" s="186"/>
      <c r="B45" s="187"/>
      <c r="C45" s="143" t="s">
        <v>206</v>
      </c>
      <c r="D45" s="188"/>
      <c r="E45" s="189"/>
      <c r="F45" s="188"/>
      <c r="G45" s="190"/>
      <c r="H45" s="191"/>
      <c r="I45" s="189"/>
      <c r="J45" s="189"/>
      <c r="K45" s="189"/>
      <c r="L45" s="192"/>
      <c r="M45" s="189"/>
      <c r="N45" s="188"/>
      <c r="O45" s="190"/>
      <c r="P45" s="193"/>
      <c r="Q45" s="193"/>
      <c r="R45" s="191"/>
      <c r="S45" s="194"/>
      <c r="T45" s="191"/>
      <c r="U45" s="145"/>
      <c r="V45" s="145"/>
      <c r="W45" s="145"/>
      <c r="X45" s="145"/>
      <c r="Y45" s="145"/>
      <c r="Z45" s="195"/>
      <c r="AA45" s="217"/>
      <c r="AB45" s="196"/>
    </row>
    <row r="46" spans="1:28" ht="15" customHeight="1">
      <c r="A46" s="186"/>
      <c r="B46" s="187"/>
      <c r="C46" s="143" t="s">
        <v>207</v>
      </c>
      <c r="D46" s="188"/>
      <c r="E46" s="189"/>
      <c r="F46" s="188"/>
      <c r="G46" s="190"/>
      <c r="H46" s="191"/>
      <c r="I46" s="189"/>
      <c r="J46" s="189"/>
      <c r="K46" s="189"/>
      <c r="L46" s="192"/>
      <c r="M46" s="189"/>
      <c r="N46" s="188"/>
      <c r="O46" s="190"/>
      <c r="P46" s="193"/>
      <c r="Q46" s="193"/>
      <c r="R46" s="191"/>
      <c r="S46" s="194"/>
      <c r="T46" s="191"/>
      <c r="U46" s="145"/>
      <c r="V46" s="145"/>
      <c r="W46" s="145"/>
      <c r="X46" s="145"/>
      <c r="Y46" s="145"/>
      <c r="Z46" s="195"/>
      <c r="AA46" s="217"/>
      <c r="AB46" s="196"/>
    </row>
    <row r="47" spans="1:28" ht="15.75" customHeight="1" thickBot="1">
      <c r="A47" s="207"/>
      <c r="B47" s="159"/>
      <c r="C47" s="130" t="s">
        <v>208</v>
      </c>
      <c r="D47" s="208"/>
      <c r="E47" s="209"/>
      <c r="F47" s="208"/>
      <c r="G47" s="210"/>
      <c r="H47" s="211"/>
      <c r="I47" s="209"/>
      <c r="J47" s="209"/>
      <c r="K47" s="209"/>
      <c r="L47" s="212"/>
      <c r="M47" s="209"/>
      <c r="N47" s="208"/>
      <c r="O47" s="210"/>
      <c r="P47" s="213"/>
      <c r="Q47" s="213"/>
      <c r="R47" s="211"/>
      <c r="S47" s="214"/>
      <c r="T47" s="211"/>
      <c r="U47" s="146"/>
      <c r="V47" s="146"/>
      <c r="W47" s="146"/>
      <c r="X47" s="146"/>
      <c r="Y47" s="146"/>
      <c r="Z47" s="197"/>
      <c r="AA47" s="218"/>
      <c r="AB47" s="215"/>
    </row>
    <row r="49" ht="15" customHeight="1">
      <c r="B49" t="s">
        <v>68</v>
      </c>
    </row>
    <row r="50" ht="15">
      <c r="B50" t="s">
        <v>69</v>
      </c>
    </row>
  </sheetData>
  <sheetProtection/>
  <mergeCells count="202">
    <mergeCell ref="O42:O47"/>
    <mergeCell ref="P42:P47"/>
    <mergeCell ref="R42:R47"/>
    <mergeCell ref="Q42:Q47"/>
    <mergeCell ref="O30:O35"/>
    <mergeCell ref="P30:P35"/>
    <mergeCell ref="R30:R35"/>
    <mergeCell ref="O36:O41"/>
    <mergeCell ref="P36:P41"/>
    <mergeCell ref="R36:R41"/>
    <mergeCell ref="Q30:Q35"/>
    <mergeCell ref="Q36:Q41"/>
    <mergeCell ref="R18:R23"/>
    <mergeCell ref="O24:O29"/>
    <mergeCell ref="P24:P29"/>
    <mergeCell ref="R24:R29"/>
    <mergeCell ref="Q18:Q23"/>
    <mergeCell ref="Q24:Q29"/>
    <mergeCell ref="P6:P11"/>
    <mergeCell ref="R6:R11"/>
    <mergeCell ref="O12:O17"/>
    <mergeCell ref="P12:P17"/>
    <mergeCell ref="Q6:Q11"/>
    <mergeCell ref="Q12:Q17"/>
    <mergeCell ref="R12:R17"/>
    <mergeCell ref="AB36:AB41"/>
    <mergeCell ref="L36:L41"/>
    <mergeCell ref="M36:M41"/>
    <mergeCell ref="N36:N41"/>
    <mergeCell ref="S36:S41"/>
    <mergeCell ref="T36:T41"/>
    <mergeCell ref="Z36:Z41"/>
    <mergeCell ref="U36:U41"/>
    <mergeCell ref="V36:V41"/>
    <mergeCell ref="W36:W41"/>
    <mergeCell ref="Y36:Y41"/>
    <mergeCell ref="W30:W35"/>
    <mergeCell ref="X30:X35"/>
    <mergeCell ref="X36:X41"/>
    <mergeCell ref="Z42:Z47"/>
    <mergeCell ref="AB42:AB47"/>
    <mergeCell ref="Y42:Y47"/>
    <mergeCell ref="X42:X47"/>
    <mergeCell ref="F42:F47"/>
    <mergeCell ref="G42:G47"/>
    <mergeCell ref="L42:L47"/>
    <mergeCell ref="W42:W47"/>
    <mergeCell ref="U42:U47"/>
    <mergeCell ref="V42:V47"/>
    <mergeCell ref="M42:M47"/>
    <mergeCell ref="N42:N47"/>
    <mergeCell ref="S42:S47"/>
    <mergeCell ref="T42:T47"/>
    <mergeCell ref="A42:A47"/>
    <mergeCell ref="B42:B47"/>
    <mergeCell ref="D42:D47"/>
    <mergeCell ref="E42:E47"/>
    <mergeCell ref="F36:F41"/>
    <mergeCell ref="G36:G41"/>
    <mergeCell ref="H42:H47"/>
    <mergeCell ref="K36:K41"/>
    <mergeCell ref="H36:H41"/>
    <mergeCell ref="I36:I41"/>
    <mergeCell ref="J36:J41"/>
    <mergeCell ref="I42:I47"/>
    <mergeCell ref="J42:J47"/>
    <mergeCell ref="K42:K47"/>
    <mergeCell ref="A36:A41"/>
    <mergeCell ref="B36:B41"/>
    <mergeCell ref="D36:D41"/>
    <mergeCell ref="E36:E41"/>
    <mergeCell ref="Z30:Z35"/>
    <mergeCell ref="AB30:AB35"/>
    <mergeCell ref="I30:I35"/>
    <mergeCell ref="J30:J35"/>
    <mergeCell ref="K30:K35"/>
    <mergeCell ref="L30:L35"/>
    <mergeCell ref="M30:M35"/>
    <mergeCell ref="N30:N35"/>
    <mergeCell ref="S30:S35"/>
    <mergeCell ref="T30:T35"/>
    <mergeCell ref="Z24:Z29"/>
    <mergeCell ref="AB24:AB29"/>
    <mergeCell ref="X18:X23"/>
    <mergeCell ref="S18:S23"/>
    <mergeCell ref="T18:T23"/>
    <mergeCell ref="Y18:Y23"/>
    <mergeCell ref="U18:U23"/>
    <mergeCell ref="F30:F35"/>
    <mergeCell ref="G30:G35"/>
    <mergeCell ref="I18:I23"/>
    <mergeCell ref="J18:J23"/>
    <mergeCell ref="G24:G29"/>
    <mergeCell ref="H30:H35"/>
    <mergeCell ref="A30:A35"/>
    <mergeCell ref="B30:B35"/>
    <mergeCell ref="D30:D35"/>
    <mergeCell ref="E30:E35"/>
    <mergeCell ref="I24:I29"/>
    <mergeCell ref="J24:J29"/>
    <mergeCell ref="A1:AB1"/>
    <mergeCell ref="A2:AB2"/>
    <mergeCell ref="A24:A29"/>
    <mergeCell ref="B24:B29"/>
    <mergeCell ref="D24:D29"/>
    <mergeCell ref="K18:K23"/>
    <mergeCell ref="L18:L23"/>
    <mergeCell ref="W18:W23"/>
    <mergeCell ref="A18:A23"/>
    <mergeCell ref="B18:B23"/>
    <mergeCell ref="D18:D23"/>
    <mergeCell ref="E18:E23"/>
    <mergeCell ref="S24:S29"/>
    <mergeCell ref="T24:T29"/>
    <mergeCell ref="L24:L29"/>
    <mergeCell ref="AB12:AB17"/>
    <mergeCell ref="P18:P23"/>
    <mergeCell ref="M18:M23"/>
    <mergeCell ref="Z18:Z23"/>
    <mergeCell ref="O18:O23"/>
    <mergeCell ref="W24:W29"/>
    <mergeCell ref="AB18:AB23"/>
    <mergeCell ref="E24:E29"/>
    <mergeCell ref="F24:F29"/>
    <mergeCell ref="N18:N23"/>
    <mergeCell ref="M24:M29"/>
    <mergeCell ref="N24:N29"/>
    <mergeCell ref="F18:F23"/>
    <mergeCell ref="G18:G23"/>
    <mergeCell ref="H18:H23"/>
    <mergeCell ref="K24:K29"/>
    <mergeCell ref="H24:H29"/>
    <mergeCell ref="F12:F17"/>
    <mergeCell ref="G12:G17"/>
    <mergeCell ref="K12:K17"/>
    <mergeCell ref="L12:L17"/>
    <mergeCell ref="H12:H17"/>
    <mergeCell ref="I12:I17"/>
    <mergeCell ref="J12:J17"/>
    <mergeCell ref="A12:A17"/>
    <mergeCell ref="B12:B17"/>
    <mergeCell ref="D12:D17"/>
    <mergeCell ref="E12:E17"/>
    <mergeCell ref="N12:N17"/>
    <mergeCell ref="W12:W17"/>
    <mergeCell ref="Z12:Z17"/>
    <mergeCell ref="X12:X17"/>
    <mergeCell ref="U12:U17"/>
    <mergeCell ref="V12:V17"/>
    <mergeCell ref="Y12:Y17"/>
    <mergeCell ref="S12:S17"/>
    <mergeCell ref="T12:T17"/>
    <mergeCell ref="AB6:AB11"/>
    <mergeCell ref="I6:I11"/>
    <mergeCell ref="J6:J11"/>
    <mergeCell ref="K6:K11"/>
    <mergeCell ref="L6:L11"/>
    <mergeCell ref="U6:U11"/>
    <mergeCell ref="V6:V11"/>
    <mergeCell ref="Z6:Z11"/>
    <mergeCell ref="Y6:Y11"/>
    <mergeCell ref="O6:O11"/>
    <mergeCell ref="A4:A5"/>
    <mergeCell ref="AB4:AB5"/>
    <mergeCell ref="Z4:Z5"/>
    <mergeCell ref="L4:N4"/>
    <mergeCell ref="W4:W5"/>
    <mergeCell ref="O4:R4"/>
    <mergeCell ref="F4:F5"/>
    <mergeCell ref="B4:B5"/>
    <mergeCell ref="C4:C5"/>
    <mergeCell ref="D4:D5"/>
    <mergeCell ref="A6:A11"/>
    <mergeCell ref="B6:B11"/>
    <mergeCell ref="D6:D11"/>
    <mergeCell ref="E6:E11"/>
    <mergeCell ref="Y30:Y35"/>
    <mergeCell ref="F6:F11"/>
    <mergeCell ref="G6:G11"/>
    <mergeCell ref="H6:H11"/>
    <mergeCell ref="M6:M11"/>
    <mergeCell ref="N6:N11"/>
    <mergeCell ref="S6:S11"/>
    <mergeCell ref="T6:T11"/>
    <mergeCell ref="W6:W11"/>
    <mergeCell ref="X6:X11"/>
    <mergeCell ref="E4:E5"/>
    <mergeCell ref="Y24:Y29"/>
    <mergeCell ref="X24:X29"/>
    <mergeCell ref="G4:H4"/>
    <mergeCell ref="S4:T4"/>
    <mergeCell ref="X4:X5"/>
    <mergeCell ref="U4:U5"/>
    <mergeCell ref="V4:V5"/>
    <mergeCell ref="M12:M17"/>
    <mergeCell ref="Y4:Y5"/>
    <mergeCell ref="V18:V23"/>
    <mergeCell ref="U24:U29"/>
    <mergeCell ref="V24:V29"/>
    <mergeCell ref="U30:U35"/>
    <mergeCell ref="V30:V35"/>
    <mergeCell ref="AA4:AA5"/>
  </mergeCells>
  <printOptions/>
  <pageMargins left="0.11811023622047245" right="0.11811023622047245" top="0.11811023622047245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4">
      <pane xSplit="2" ySplit="2" topLeftCell="P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V11" sqref="V11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10.00390625" style="0" customWidth="1"/>
    <col min="4" max="4" width="12.00390625" style="0" customWidth="1"/>
    <col min="5" max="5" width="11.8515625" style="0" customWidth="1"/>
    <col min="6" max="6" width="10.28125" style="0" customWidth="1"/>
    <col min="7" max="7" width="14.8515625" style="0" customWidth="1"/>
    <col min="8" max="8" width="10.57421875" style="0" customWidth="1"/>
    <col min="9" max="9" width="8.140625" style="0" customWidth="1"/>
    <col min="11" max="11" width="10.421875" style="0" customWidth="1"/>
    <col min="12" max="15" width="12.57421875" style="0" customWidth="1"/>
    <col min="16" max="16" width="16.7109375" style="0" customWidth="1"/>
    <col min="17" max="17" width="10.00390625" style="0" customWidth="1"/>
    <col min="19" max="19" width="12.00390625" style="0" customWidth="1"/>
    <col min="20" max="20" width="11.28125" style="0" customWidth="1"/>
    <col min="21" max="21" width="11.8515625" style="0" customWidth="1"/>
    <col min="22" max="22" width="8.140625" style="0" customWidth="1"/>
  </cols>
  <sheetData>
    <row r="1" spans="1:22" ht="18.7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8.75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ht="15.75" thickBot="1"/>
    <row r="4" spans="1:22" ht="15">
      <c r="A4" s="69" t="s">
        <v>0</v>
      </c>
      <c r="B4" s="68" t="s">
        <v>1</v>
      </c>
      <c r="C4" s="62" t="s">
        <v>2</v>
      </c>
      <c r="D4" s="68" t="s">
        <v>3</v>
      </c>
      <c r="E4" s="62" t="s">
        <v>4</v>
      </c>
      <c r="F4" s="1"/>
      <c r="G4" s="68" t="s">
        <v>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2" t="s">
        <v>64</v>
      </c>
      <c r="T4" s="62" t="s">
        <v>13</v>
      </c>
      <c r="U4" s="76" t="s">
        <v>84</v>
      </c>
      <c r="V4" s="74" t="s">
        <v>14</v>
      </c>
    </row>
    <row r="5" spans="1:22" ht="45.75" thickBot="1">
      <c r="A5" s="70"/>
      <c r="B5" s="71"/>
      <c r="C5" s="63"/>
      <c r="D5" s="71"/>
      <c r="E5" s="63"/>
      <c r="F5" s="2" t="s">
        <v>28</v>
      </c>
      <c r="G5" s="2" t="s">
        <v>29</v>
      </c>
      <c r="H5" s="2" t="s">
        <v>30</v>
      </c>
      <c r="I5" s="2" t="s">
        <v>52</v>
      </c>
      <c r="J5" s="2" t="s">
        <v>15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3" t="s">
        <v>10</v>
      </c>
      <c r="R5" s="2" t="s">
        <v>37</v>
      </c>
      <c r="S5" s="63"/>
      <c r="T5" s="63"/>
      <c r="U5" s="77"/>
      <c r="V5" s="75"/>
    </row>
    <row r="6" spans="1:22" ht="15.75">
      <c r="A6" s="10">
        <v>1</v>
      </c>
      <c r="B6" s="11" t="s">
        <v>38</v>
      </c>
      <c r="C6" s="14">
        <v>0.03125</v>
      </c>
      <c r="D6" s="14">
        <v>0.08125</v>
      </c>
      <c r="E6" s="14" t="s">
        <v>25</v>
      </c>
      <c r="F6" s="15">
        <v>0</v>
      </c>
      <c r="G6" s="15" t="s">
        <v>44</v>
      </c>
      <c r="H6" s="15" t="s">
        <v>46</v>
      </c>
      <c r="I6" s="15" t="s">
        <v>44</v>
      </c>
      <c r="J6" s="15" t="s">
        <v>44</v>
      </c>
      <c r="K6" s="15" t="s">
        <v>47</v>
      </c>
      <c r="L6" s="15" t="s">
        <v>85</v>
      </c>
      <c r="M6" s="15" t="s">
        <v>85</v>
      </c>
      <c r="N6" s="15" t="s">
        <v>85</v>
      </c>
      <c r="O6" s="15" t="s">
        <v>85</v>
      </c>
      <c r="P6" s="15" t="s">
        <v>85</v>
      </c>
      <c r="Q6" s="15" t="s">
        <v>85</v>
      </c>
      <c r="R6" s="15" t="s">
        <v>85</v>
      </c>
      <c r="S6" s="227" t="s">
        <v>86</v>
      </c>
      <c r="T6" s="16">
        <v>0.25381944444444443</v>
      </c>
      <c r="U6" s="30">
        <f>T6/$T$9</f>
        <v>3.097457627118644</v>
      </c>
      <c r="V6" s="27">
        <v>8</v>
      </c>
    </row>
    <row r="7" spans="1:22" ht="15.75">
      <c r="A7" s="5">
        <v>2</v>
      </c>
      <c r="B7" s="8" t="s">
        <v>39</v>
      </c>
      <c r="C7" s="12">
        <v>0</v>
      </c>
      <c r="D7" s="12">
        <v>0.16597222222222222</v>
      </c>
      <c r="E7" s="12">
        <v>0.07916666666666666</v>
      </c>
      <c r="F7" s="13">
        <v>0</v>
      </c>
      <c r="G7" s="13" t="s">
        <v>45</v>
      </c>
      <c r="H7" s="13" t="s">
        <v>47</v>
      </c>
      <c r="I7" s="13" t="s">
        <v>53</v>
      </c>
      <c r="J7" s="13" t="s">
        <v>44</v>
      </c>
      <c r="K7" s="13" t="s">
        <v>44</v>
      </c>
      <c r="L7" s="13" t="s">
        <v>54</v>
      </c>
      <c r="M7" s="13" t="s">
        <v>53</v>
      </c>
      <c r="N7" s="13" t="s">
        <v>45</v>
      </c>
      <c r="O7" s="13" t="s">
        <v>44</v>
      </c>
      <c r="P7" s="13" t="s">
        <v>59</v>
      </c>
      <c r="Q7" s="13" t="s">
        <v>44</v>
      </c>
      <c r="R7" s="13" t="s">
        <v>56</v>
      </c>
      <c r="S7" s="18" t="s">
        <v>63</v>
      </c>
      <c r="T7" s="17">
        <v>0.11666666666666665</v>
      </c>
      <c r="U7" s="31">
        <f>T7/$T$9</f>
        <v>1.4237288135593218</v>
      </c>
      <c r="V7" s="28">
        <v>5</v>
      </c>
    </row>
    <row r="8" spans="1:22" ht="15.75">
      <c r="A8" s="5">
        <v>3</v>
      </c>
      <c r="B8" s="8" t="s">
        <v>40</v>
      </c>
      <c r="C8" s="12">
        <v>0.13194444444444445</v>
      </c>
      <c r="D8" s="12">
        <v>0.23263888888888887</v>
      </c>
      <c r="E8" s="12">
        <v>0.10069444444444443</v>
      </c>
      <c r="F8" s="13">
        <v>0</v>
      </c>
      <c r="G8" s="13" t="s">
        <v>45</v>
      </c>
      <c r="H8" s="13" t="s">
        <v>48</v>
      </c>
      <c r="I8" s="13" t="s">
        <v>44</v>
      </c>
      <c r="J8" s="13" t="s">
        <v>45</v>
      </c>
      <c r="K8" s="13" t="s">
        <v>44</v>
      </c>
      <c r="L8" s="13" t="s">
        <v>54</v>
      </c>
      <c r="M8" s="13" t="s">
        <v>55</v>
      </c>
      <c r="N8" s="13" t="s">
        <v>44</v>
      </c>
      <c r="O8" s="13" t="s">
        <v>58</v>
      </c>
      <c r="P8" s="13" t="s">
        <v>60</v>
      </c>
      <c r="Q8" s="13" t="s">
        <v>62</v>
      </c>
      <c r="R8" s="13" t="s">
        <v>44</v>
      </c>
      <c r="S8" s="18" t="s">
        <v>80</v>
      </c>
      <c r="T8" s="17">
        <v>0.16319444444444445</v>
      </c>
      <c r="U8" s="31">
        <f>T8/$T$9</f>
        <v>1.9915254237288136</v>
      </c>
      <c r="V8" s="28">
        <v>7</v>
      </c>
    </row>
    <row r="9" spans="1:22" ht="15.75">
      <c r="A9" s="5">
        <v>4</v>
      </c>
      <c r="B9" s="8" t="s">
        <v>34</v>
      </c>
      <c r="C9" s="12">
        <v>0.18125</v>
      </c>
      <c r="D9" s="12">
        <v>0.25069444444444444</v>
      </c>
      <c r="E9" s="12">
        <v>0.07013888888888889</v>
      </c>
      <c r="F9" s="13" t="s">
        <v>44</v>
      </c>
      <c r="G9" s="13" t="s">
        <v>44</v>
      </c>
      <c r="H9" s="13" t="s">
        <v>49</v>
      </c>
      <c r="I9" s="13" t="s">
        <v>44</v>
      </c>
      <c r="J9" s="13" t="s">
        <v>44</v>
      </c>
      <c r="K9" s="13" t="s">
        <v>44</v>
      </c>
      <c r="L9" s="13" t="s">
        <v>44</v>
      </c>
      <c r="M9" s="13" t="s">
        <v>56</v>
      </c>
      <c r="N9" s="13" t="s">
        <v>44</v>
      </c>
      <c r="O9" s="13" t="s">
        <v>47</v>
      </c>
      <c r="P9" s="13" t="s">
        <v>53</v>
      </c>
      <c r="Q9" s="13" t="s">
        <v>45</v>
      </c>
      <c r="R9" s="13" t="s">
        <v>45</v>
      </c>
      <c r="S9" s="18" t="s">
        <v>65</v>
      </c>
      <c r="T9" s="17">
        <v>0.08194444444444444</v>
      </c>
      <c r="U9" s="31">
        <f>T9/$T$9</f>
        <v>1</v>
      </c>
      <c r="V9" s="28" t="s">
        <v>75</v>
      </c>
    </row>
    <row r="10" spans="1:22" ht="15.75">
      <c r="A10" s="5">
        <v>5</v>
      </c>
      <c r="B10" s="8" t="s">
        <v>41</v>
      </c>
      <c r="C10" s="12">
        <v>0.21944444444444444</v>
      </c>
      <c r="D10" s="12">
        <v>0.29305555555555557</v>
      </c>
      <c r="E10" s="12">
        <v>0.07361111111111111</v>
      </c>
      <c r="F10" s="13" t="s">
        <v>44</v>
      </c>
      <c r="G10" s="13" t="s">
        <v>44</v>
      </c>
      <c r="H10" s="13" t="s">
        <v>50</v>
      </c>
      <c r="I10" s="13" t="s">
        <v>44</v>
      </c>
      <c r="J10" s="13" t="s">
        <v>44</v>
      </c>
      <c r="K10" s="13" t="s">
        <v>44</v>
      </c>
      <c r="L10" s="13" t="s">
        <v>54</v>
      </c>
      <c r="M10" s="13" t="s">
        <v>57</v>
      </c>
      <c r="N10" s="13" t="s">
        <v>47</v>
      </c>
      <c r="O10" s="13" t="s">
        <v>45</v>
      </c>
      <c r="P10" s="13" t="s">
        <v>61</v>
      </c>
      <c r="Q10" s="13" t="s">
        <v>44</v>
      </c>
      <c r="R10" s="13" t="s">
        <v>51</v>
      </c>
      <c r="S10" s="13" t="s">
        <v>81</v>
      </c>
      <c r="T10" s="17">
        <v>0.10416666666666667</v>
      </c>
      <c r="U10" s="31">
        <f>T10/$T$9</f>
        <v>1.271186440677966</v>
      </c>
      <c r="V10" s="28">
        <v>4</v>
      </c>
    </row>
    <row r="11" spans="1:22" ht="15.75">
      <c r="A11" s="5">
        <v>6</v>
      </c>
      <c r="B11" s="8" t="s">
        <v>42</v>
      </c>
      <c r="C11" s="12">
        <v>0.2590277777777778</v>
      </c>
      <c r="D11" s="12">
        <v>0.325</v>
      </c>
      <c r="E11" s="12">
        <v>0.06597222222222222</v>
      </c>
      <c r="F11" s="13" t="s">
        <v>44</v>
      </c>
      <c r="G11" s="13" t="s">
        <v>44</v>
      </c>
      <c r="H11" s="13" t="s">
        <v>51</v>
      </c>
      <c r="I11" s="13" t="s">
        <v>44</v>
      </c>
      <c r="J11" s="13" t="s">
        <v>44</v>
      </c>
      <c r="K11" s="13" t="s">
        <v>44</v>
      </c>
      <c r="L11" s="13" t="s">
        <v>44</v>
      </c>
      <c r="M11" s="13" t="s">
        <v>56</v>
      </c>
      <c r="N11" s="13" t="s">
        <v>44</v>
      </c>
      <c r="O11" s="13" t="s">
        <v>44</v>
      </c>
      <c r="P11" s="13" t="s">
        <v>60</v>
      </c>
      <c r="Q11" s="13" t="s">
        <v>44</v>
      </c>
      <c r="R11" s="13" t="s">
        <v>44</v>
      </c>
      <c r="S11" s="18" t="s">
        <v>82</v>
      </c>
      <c r="T11" s="17">
        <v>0.0954861111111111</v>
      </c>
      <c r="U11" s="31">
        <f>T11/$T$9</f>
        <v>1.1652542372881356</v>
      </c>
      <c r="V11" s="28" t="s">
        <v>74</v>
      </c>
    </row>
    <row r="12" spans="1:22" ht="15.75">
      <c r="A12" s="5">
        <v>7</v>
      </c>
      <c r="B12" s="8" t="s">
        <v>43</v>
      </c>
      <c r="C12" s="12">
        <v>0.2548611111111111</v>
      </c>
      <c r="D12" s="12">
        <v>0.3736111111111111</v>
      </c>
      <c r="E12" s="12">
        <v>0.07708333333333334</v>
      </c>
      <c r="F12" s="13" t="s">
        <v>44</v>
      </c>
      <c r="G12" s="13" t="s">
        <v>44</v>
      </c>
      <c r="H12" s="13" t="s">
        <v>47</v>
      </c>
      <c r="I12" s="13" t="s">
        <v>44</v>
      </c>
      <c r="J12" s="13" t="s">
        <v>44</v>
      </c>
      <c r="K12" s="13" t="s">
        <v>44</v>
      </c>
      <c r="L12" s="13" t="s">
        <v>44</v>
      </c>
      <c r="M12" s="13" t="s">
        <v>44</v>
      </c>
      <c r="N12" s="13" t="s">
        <v>45</v>
      </c>
      <c r="O12" s="13" t="s">
        <v>45</v>
      </c>
      <c r="P12" s="13" t="s">
        <v>54</v>
      </c>
      <c r="Q12" s="13" t="s">
        <v>56</v>
      </c>
      <c r="R12" s="13" t="s">
        <v>56</v>
      </c>
      <c r="S12" s="18" t="s">
        <v>73</v>
      </c>
      <c r="T12" s="17">
        <v>0.08333333333333333</v>
      </c>
      <c r="U12" s="31">
        <f>T12/$T$9</f>
        <v>1.0169491525423728</v>
      </c>
      <c r="V12" s="28" t="s">
        <v>76</v>
      </c>
    </row>
    <row r="13" spans="1:22" ht="16.5" thickBot="1">
      <c r="A13" s="6">
        <v>8</v>
      </c>
      <c r="B13" s="9" t="s">
        <v>24</v>
      </c>
      <c r="C13" s="19">
        <v>0.3354166666666667</v>
      </c>
      <c r="D13" s="19">
        <v>0.4458333333333333</v>
      </c>
      <c r="E13" s="19">
        <v>0.11041666666666666</v>
      </c>
      <c r="F13" s="20" t="s">
        <v>44</v>
      </c>
      <c r="G13" s="20" t="s">
        <v>44</v>
      </c>
      <c r="H13" s="20" t="s">
        <v>50</v>
      </c>
      <c r="I13" s="20" t="s">
        <v>44</v>
      </c>
      <c r="J13" s="20" t="s">
        <v>44</v>
      </c>
      <c r="K13" s="20" t="s">
        <v>44</v>
      </c>
      <c r="L13" s="20" t="s">
        <v>44</v>
      </c>
      <c r="M13" s="20" t="s">
        <v>71</v>
      </c>
      <c r="N13" s="20" t="s">
        <v>44</v>
      </c>
      <c r="O13" s="20" t="s">
        <v>44</v>
      </c>
      <c r="P13" s="20" t="s">
        <v>79</v>
      </c>
      <c r="Q13" s="20" t="s">
        <v>44</v>
      </c>
      <c r="R13" s="20" t="s">
        <v>47</v>
      </c>
      <c r="S13" s="21" t="s">
        <v>83</v>
      </c>
      <c r="T13" s="26">
        <v>0.12986111111111112</v>
      </c>
      <c r="U13" s="32">
        <f>T13/$T$9</f>
        <v>1.5847457627118646</v>
      </c>
      <c r="V13" s="29">
        <v>6</v>
      </c>
    </row>
  </sheetData>
  <sheetProtection/>
  <mergeCells count="12">
    <mergeCell ref="G4:R4"/>
    <mergeCell ref="U4:U5"/>
    <mergeCell ref="S4:S5"/>
    <mergeCell ref="T4:T5"/>
    <mergeCell ref="V4:V5"/>
    <mergeCell ref="A1:V1"/>
    <mergeCell ref="A2:V2"/>
    <mergeCell ref="A4:A5"/>
    <mergeCell ref="B4:B5"/>
    <mergeCell ref="C4:C5"/>
    <mergeCell ref="D4:D5"/>
    <mergeCell ref="E4:E5"/>
  </mergeCells>
  <printOptions/>
  <pageMargins left="0" right="0" top="0.35433070866141736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7.57421875" style="0" customWidth="1"/>
    <col min="2" max="2" width="24.8515625" style="0" customWidth="1"/>
    <col min="3" max="3" width="29.140625" style="0" customWidth="1"/>
    <col min="4" max="4" width="23.00390625" style="0" customWidth="1"/>
    <col min="5" max="5" width="15.140625" style="0" customWidth="1"/>
  </cols>
  <sheetData>
    <row r="1" ht="15.75" thickBot="1"/>
    <row r="2" spans="1:5" ht="30.75" thickBot="1">
      <c r="A2" s="43" t="s">
        <v>92</v>
      </c>
      <c r="B2" s="47" t="s">
        <v>93</v>
      </c>
      <c r="C2" s="47" t="s">
        <v>94</v>
      </c>
      <c r="D2" s="222" t="s">
        <v>95</v>
      </c>
      <c r="E2" s="223" t="s">
        <v>14</v>
      </c>
    </row>
    <row r="3" spans="1:5" ht="15.75">
      <c r="A3" s="44" t="s">
        <v>16</v>
      </c>
      <c r="B3" s="48">
        <f>'kross ІІІ клас'!T6</f>
        <v>1.490066225165563</v>
      </c>
      <c r="C3" s="219">
        <f>'sm III клас'!O7</f>
        <v>1.58</v>
      </c>
      <c r="D3" s="48">
        <f>SUM(B3,C3)</f>
        <v>3.0700662251655633</v>
      </c>
      <c r="E3" s="224">
        <v>6</v>
      </c>
    </row>
    <row r="4" spans="1:5" ht="15.75">
      <c r="A4" s="45" t="s">
        <v>17</v>
      </c>
      <c r="B4" s="49">
        <f>'kross ІІІ клас'!T10</f>
        <v>1.9933774834437086</v>
      </c>
      <c r="C4" s="220">
        <f>'sm III клас'!O8</f>
        <v>3.01</v>
      </c>
      <c r="D4" s="49">
        <f aca="true" t="shared" si="0" ref="D4:D11">SUM(B4,C4)</f>
        <v>5.003377483443709</v>
      </c>
      <c r="E4" s="225">
        <v>9</v>
      </c>
    </row>
    <row r="5" spans="1:5" ht="15.75">
      <c r="A5" s="45" t="s">
        <v>18</v>
      </c>
      <c r="B5" s="49">
        <f>'kross ІІІ клас'!T22</f>
        <v>1.1390728476821192</v>
      </c>
      <c r="C5" s="220">
        <f>'sm III клас'!O9</f>
        <v>1.49</v>
      </c>
      <c r="D5" s="49">
        <f t="shared" si="0"/>
        <v>2.629072847682119</v>
      </c>
      <c r="E5" s="225">
        <v>4</v>
      </c>
    </row>
    <row r="6" spans="1:5" ht="15.75">
      <c r="A6" s="45" t="s">
        <v>19</v>
      </c>
      <c r="B6" s="49">
        <f>'kross ІІІ клас'!T30</f>
        <v>1</v>
      </c>
      <c r="C6" s="220">
        <f>'sm III клас'!O10</f>
        <v>1.88</v>
      </c>
      <c r="D6" s="49">
        <f t="shared" si="0"/>
        <v>2.88</v>
      </c>
      <c r="E6" s="225">
        <v>5</v>
      </c>
    </row>
    <row r="7" spans="1:5" ht="15.75">
      <c r="A7" s="45" t="s">
        <v>20</v>
      </c>
      <c r="B7" s="49">
        <f>'kross ІІІ клас'!T26</f>
        <v>1.6490066225165563</v>
      </c>
      <c r="C7" s="220">
        <v>1.47</v>
      </c>
      <c r="D7" s="49">
        <f t="shared" si="0"/>
        <v>3.1190066225165562</v>
      </c>
      <c r="E7" s="225">
        <v>7</v>
      </c>
    </row>
    <row r="8" spans="1:5" ht="15.75">
      <c r="A8" s="45" t="s">
        <v>21</v>
      </c>
      <c r="B8" s="49">
        <f>'kross ІІІ клас'!T34</f>
        <v>1.1721854304635762</v>
      </c>
      <c r="C8" s="220">
        <f>'sm III клас'!O12</f>
        <v>1.11</v>
      </c>
      <c r="D8" s="49">
        <f t="shared" si="0"/>
        <v>2.282185430463576</v>
      </c>
      <c r="E8" s="229">
        <v>2</v>
      </c>
    </row>
    <row r="9" spans="1:5" ht="15.75">
      <c r="A9" s="45" t="s">
        <v>22</v>
      </c>
      <c r="B9" s="49">
        <f>'kross ІІІ клас'!T18</f>
        <v>1.0728476821192052</v>
      </c>
      <c r="C9" s="220">
        <f>'sm III клас'!O13</f>
        <v>1</v>
      </c>
      <c r="D9" s="49">
        <f t="shared" si="0"/>
        <v>2.072847682119205</v>
      </c>
      <c r="E9" s="229">
        <v>1</v>
      </c>
    </row>
    <row r="10" spans="1:5" ht="15.75">
      <c r="A10" s="45" t="s">
        <v>23</v>
      </c>
      <c r="B10" s="49">
        <f>'kross ІІІ клас'!T38</f>
        <v>1.0132450331125828</v>
      </c>
      <c r="C10" s="220">
        <f>'sm III клас'!O14</f>
        <v>1.44</v>
      </c>
      <c r="D10" s="49">
        <f t="shared" si="0"/>
        <v>2.453245033112583</v>
      </c>
      <c r="E10" s="229">
        <v>3</v>
      </c>
    </row>
    <row r="11" spans="1:5" ht="16.5" thickBot="1">
      <c r="A11" s="46" t="s">
        <v>24</v>
      </c>
      <c r="B11" s="50">
        <f>'kross ІІІ клас'!T14</f>
        <v>1.4437086092715232</v>
      </c>
      <c r="C11" s="221">
        <f>'sm III клас'!O15</f>
        <v>2</v>
      </c>
      <c r="D11" s="50">
        <f t="shared" si="0"/>
        <v>3.443708609271523</v>
      </c>
      <c r="E11" s="226">
        <v>8</v>
      </c>
    </row>
    <row r="12" spans="2:4" ht="15.75" thickBot="1">
      <c r="B12" s="38"/>
      <c r="C12" s="38"/>
      <c r="D12" s="38"/>
    </row>
    <row r="13" spans="1:5" ht="30.75" thickBot="1">
      <c r="A13" s="51" t="s">
        <v>92</v>
      </c>
      <c r="B13" s="52" t="s">
        <v>93</v>
      </c>
      <c r="C13" s="52" t="s">
        <v>94</v>
      </c>
      <c r="D13" s="52" t="s">
        <v>95</v>
      </c>
      <c r="E13" s="42" t="s">
        <v>14</v>
      </c>
    </row>
    <row r="14" spans="1:5" ht="15.75">
      <c r="A14" s="39" t="s">
        <v>38</v>
      </c>
      <c r="B14" s="55">
        <f>'kross IV клас'!AA18</f>
        <v>3.0526315789473686</v>
      </c>
      <c r="C14" s="55">
        <f>'sm IV клас'!U6</f>
        <v>3.097457627118644</v>
      </c>
      <c r="D14" s="56">
        <f>SUM(B14,C14)</f>
        <v>6.150089206066013</v>
      </c>
      <c r="E14" s="27">
        <v>7</v>
      </c>
    </row>
    <row r="15" spans="1:5" ht="15.75">
      <c r="A15" s="40" t="s">
        <v>39</v>
      </c>
      <c r="B15" s="53">
        <f>'kross IV клас'!AA24</f>
        <v>2.068421052631579</v>
      </c>
      <c r="C15" s="53">
        <f>'sm IV клас'!U7</f>
        <v>1.4237288135593218</v>
      </c>
      <c r="D15" s="54">
        <f aca="true" t="shared" si="1" ref="D15:D21">SUM(B15,C15)</f>
        <v>3.4921498661909007</v>
      </c>
      <c r="E15" s="28">
        <v>5</v>
      </c>
    </row>
    <row r="16" spans="1:5" ht="15.75">
      <c r="A16" s="40" t="s">
        <v>40</v>
      </c>
      <c r="B16" s="53">
        <f>'kross IV клас'!AA12</f>
        <v>1.631578947368421</v>
      </c>
      <c r="C16" s="53">
        <f>'sm IV клас'!U8</f>
        <v>1.9915254237288136</v>
      </c>
      <c r="D16" s="54">
        <f t="shared" si="1"/>
        <v>3.6231043710972344</v>
      </c>
      <c r="E16" s="28">
        <v>4</v>
      </c>
    </row>
    <row r="17" spans="1:5" ht="15.75">
      <c r="A17" s="40" t="s">
        <v>34</v>
      </c>
      <c r="B17" s="53">
        <f>'kross IV клас'!AA30</f>
        <v>1.0763157894736841</v>
      </c>
      <c r="C17" s="53">
        <f>'sm IV клас'!U9</f>
        <v>1</v>
      </c>
      <c r="D17" s="54">
        <f t="shared" si="1"/>
        <v>2.076315789473684</v>
      </c>
      <c r="E17" s="228">
        <v>2</v>
      </c>
    </row>
    <row r="18" spans="1:5" ht="15.75">
      <c r="A18" s="40" t="s">
        <v>41</v>
      </c>
      <c r="B18" s="53">
        <f>'kross IV клас'!AA6</f>
        <v>1.5263157894736843</v>
      </c>
      <c r="C18" s="53">
        <f>'sm IV клас'!U10</f>
        <v>1.271186440677966</v>
      </c>
      <c r="D18" s="54">
        <f t="shared" si="1"/>
        <v>2.7975022301516503</v>
      </c>
      <c r="E18" s="228">
        <v>3</v>
      </c>
    </row>
    <row r="19" spans="1:5" ht="15.75">
      <c r="A19" s="40" t="s">
        <v>42</v>
      </c>
      <c r="B19" s="53" t="s">
        <v>209</v>
      </c>
      <c r="C19" s="53">
        <f>'sm IV клас'!U11</f>
        <v>1.1652542372881356</v>
      </c>
      <c r="D19" s="54">
        <f t="shared" si="1"/>
        <v>1.1652542372881356</v>
      </c>
      <c r="E19" s="28">
        <v>8</v>
      </c>
    </row>
    <row r="20" spans="1:5" ht="15.75">
      <c r="A20" s="40" t="s">
        <v>43</v>
      </c>
      <c r="B20" s="53">
        <f>'kross IV клас'!AA36</f>
        <v>1</v>
      </c>
      <c r="C20" s="53">
        <f>'sm IV клас'!U12</f>
        <v>1.0169491525423728</v>
      </c>
      <c r="D20" s="54">
        <f t="shared" si="1"/>
        <v>2.016949152542373</v>
      </c>
      <c r="E20" s="228">
        <v>1</v>
      </c>
    </row>
    <row r="21" spans="1:5" ht="16.5" thickBot="1">
      <c r="A21" s="41" t="s">
        <v>24</v>
      </c>
      <c r="B21" s="57">
        <f>'kross IV клас'!AA42</f>
        <v>2.4263157894736844</v>
      </c>
      <c r="C21" s="57">
        <f>'sm IV клас'!U13</f>
        <v>1.5847457627118646</v>
      </c>
      <c r="D21" s="58">
        <f t="shared" si="1"/>
        <v>4.011061552185549</v>
      </c>
      <c r="E21" s="29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Келин Алексей</cp:lastModifiedBy>
  <cp:lastPrinted>2010-04-11T18:44:41Z</cp:lastPrinted>
  <dcterms:created xsi:type="dcterms:W3CDTF">2010-04-11T15:03:46Z</dcterms:created>
  <dcterms:modified xsi:type="dcterms:W3CDTF">2010-04-12T10:31:19Z</dcterms:modified>
  <cp:category/>
  <cp:version/>
  <cp:contentType/>
  <cp:contentStatus/>
</cp:coreProperties>
</file>